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Objects="none"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2\"/>
    </mc:Choice>
  </mc:AlternateContent>
  <xr:revisionPtr revIDLastSave="0" documentId="13_ncr:1_{55D753B6-31F8-4876-AD94-C393615B9949}" xr6:coauthVersionLast="47" xr6:coauthVersionMax="47" xr10:uidLastSave="{00000000-0000-0000-0000-000000000000}"/>
  <bookViews>
    <workbookView xWindow="-28920" yWindow="-120" windowWidth="29040" windowHeight="15720" tabRatio="610" activeTab="10" xr2:uid="{00000000-000D-0000-FFFF-FFFF00000000}"/>
  </bookViews>
  <sheets>
    <sheet name="Inhalt_11" sheetId="2" r:id="rId1"/>
    <sheet name="11_01" sheetId="3" r:id="rId2"/>
    <sheet name="11_02" sheetId="21" r:id="rId3"/>
    <sheet name="11_03" sheetId="4" r:id="rId4"/>
    <sheet name="11_04" sheetId="5" r:id="rId5"/>
    <sheet name="11_05" sheetId="6" r:id="rId6"/>
    <sheet name="11_06" sheetId="7" r:id="rId7"/>
    <sheet name="11_07" sheetId="9" r:id="rId8"/>
    <sheet name="11_08" sheetId="10" r:id="rId9"/>
    <sheet name="11_09" sheetId="11" r:id="rId10"/>
    <sheet name="11_10" sheetId="12" r:id="rId11"/>
    <sheet name="11_11" sheetId="14" r:id="rId12"/>
    <sheet name="11_12" sheetId="15" r:id="rId13"/>
    <sheet name="11_13" sheetId="16" r:id="rId14"/>
    <sheet name="11_14" sheetId="17" r:id="rId15"/>
    <sheet name="11_15" sheetId="18" r:id="rId16"/>
    <sheet name="11_16" sheetId="20" r:id="rId17"/>
  </sheets>
  <definedNames>
    <definedName name="_xlnm.Print_Area" localSheetId="2">'11_02'!$A$1:$I$60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4" i="14" l="1"/>
  <c r="N44" i="14"/>
  <c r="M44" i="14"/>
  <c r="L44" i="14"/>
  <c r="O32" i="14"/>
  <c r="N32" i="14"/>
  <c r="M32" i="14"/>
  <c r="L32" i="14"/>
  <c r="O19" i="14"/>
  <c r="N19" i="14"/>
  <c r="M19" i="14"/>
  <c r="L19" i="14"/>
  <c r="O7" i="14"/>
  <c r="N7" i="14"/>
  <c r="M7" i="14"/>
  <c r="L7" i="14"/>
  <c r="R85" i="20" l="1"/>
  <c r="R57" i="20"/>
  <c r="O85" i="20"/>
  <c r="P85" i="20"/>
  <c r="Q85" i="20"/>
  <c r="N85" i="20"/>
  <c r="O57" i="20"/>
  <c r="P57" i="20"/>
  <c r="Q57" i="20"/>
  <c r="N57" i="20"/>
  <c r="K8" i="17" l="1"/>
  <c r="J8" i="17"/>
  <c r="J7" i="14"/>
  <c r="J44" i="14"/>
  <c r="J32" i="14"/>
  <c r="J19" i="14"/>
  <c r="L15" i="20" l="1"/>
  <c r="L6" i="20"/>
  <c r="J57" i="20"/>
  <c r="J15" i="20"/>
  <c r="J6" i="20"/>
  <c r="K57" i="20"/>
  <c r="K15" i="20"/>
  <c r="K6" i="20"/>
  <c r="K85" i="20" l="1"/>
  <c r="L85" i="20"/>
  <c r="J85" i="20"/>
  <c r="G88" i="7" l="1"/>
  <c r="I8" i="17" l="1"/>
  <c r="H8" i="17"/>
  <c r="H7" i="14"/>
  <c r="H44" i="14"/>
  <c r="H32" i="14"/>
  <c r="H19" i="14"/>
  <c r="F88" i="7" l="1"/>
  <c r="D26" i="11" l="1"/>
  <c r="C26" i="11"/>
  <c r="D20" i="10"/>
  <c r="C20" i="10"/>
  <c r="G8" i="17" l="1"/>
  <c r="F8" i="17"/>
  <c r="G7" i="14"/>
  <c r="F7" i="14"/>
  <c r="G44" i="14"/>
  <c r="F44" i="14"/>
  <c r="G32" i="14"/>
  <c r="F32" i="14"/>
  <c r="G19" i="14"/>
  <c r="F19" i="14"/>
  <c r="E88" i="7" l="1"/>
  <c r="N88" i="7"/>
</calcChain>
</file>

<file path=xl/sharedStrings.xml><?xml version="1.0" encoding="utf-8"?>
<sst xmlns="http://schemas.openxmlformats.org/spreadsheetml/2006/main" count="677" uniqueCount="461">
  <si>
    <t>ND</t>
  </si>
  <si>
    <t>EU</t>
  </si>
  <si>
    <t>MA</t>
  </si>
  <si>
    <t>OP</t>
  </si>
  <si>
    <t>OW</t>
  </si>
  <si>
    <t>GS</t>
  </si>
  <si>
    <t>JE</t>
  </si>
  <si>
    <t>BGLD</t>
  </si>
  <si>
    <t>Prämien</t>
  </si>
  <si>
    <t>Betriebe</t>
  </si>
  <si>
    <t>Tabelle</t>
  </si>
  <si>
    <t>Titel</t>
  </si>
  <si>
    <t>Gebiet</t>
  </si>
  <si>
    <t>Quelle</t>
  </si>
  <si>
    <t>Jahr</t>
  </si>
  <si>
    <t>Lagerhaltung</t>
  </si>
  <si>
    <t>Rekt.Trauben-saftkonzentrat</t>
  </si>
  <si>
    <t>Rodung</t>
  </si>
  <si>
    <t>Traubensaft</t>
  </si>
  <si>
    <t>Umstellung</t>
  </si>
  <si>
    <t>Investition</t>
  </si>
  <si>
    <t>Zahlungen</t>
  </si>
  <si>
    <t>Anzahl</t>
  </si>
  <si>
    <t>in Mio. Euro</t>
  </si>
  <si>
    <t>Jahre</t>
  </si>
  <si>
    <t>AZ Gesamt</t>
  </si>
  <si>
    <t>EU-Mittel</t>
  </si>
  <si>
    <t>Bundesmittel</t>
  </si>
  <si>
    <t>Landesmittel</t>
  </si>
  <si>
    <t>Flächen</t>
  </si>
  <si>
    <t>Förderung</t>
  </si>
  <si>
    <t>ha</t>
  </si>
  <si>
    <t>Mio.</t>
  </si>
  <si>
    <t>Einbezogene Flächen im Rahmen der Agrarumweltmaßnahme, in ha</t>
  </si>
  <si>
    <t>einbezogene Fläche in ha 1)</t>
  </si>
  <si>
    <t>Österreich</t>
  </si>
  <si>
    <t>Burgenland</t>
  </si>
  <si>
    <t>Umweltgerechte Bewirtschaftung</t>
  </si>
  <si>
    <t>Einschränkung Betriebsmittel</t>
  </si>
  <si>
    <t>Verzicht Fungizide/ Wachstumsregulatoren</t>
  </si>
  <si>
    <t>Anbau seltener Kulturpflanzen</t>
  </si>
  <si>
    <t>Erhaltung gefährdeter Nutztierrassen (Stück)</t>
  </si>
  <si>
    <t>Begrünung - Zwischenfruchtanbau</t>
  </si>
  <si>
    <t>Begrünung - System Immergrün</t>
  </si>
  <si>
    <t>Mulch- und Direktsaat (inkl. Strip-Till)</t>
  </si>
  <si>
    <t>Bodennahe Gülleausbringung (m3)</t>
  </si>
  <si>
    <t>Erosionsschutz Obst, Wein, Hopfen</t>
  </si>
  <si>
    <t>Pflanzenschutzmittelverzicht Wein/Hopfen</t>
  </si>
  <si>
    <t xml:space="preserve">Silageverzicht </t>
  </si>
  <si>
    <t>Nützlingseinsatz im geschützten Anbau</t>
  </si>
  <si>
    <t xml:space="preserve">Bewirtschaftung von Bergmähwiesen </t>
  </si>
  <si>
    <t xml:space="preserve">Alpung und Behirtung </t>
  </si>
  <si>
    <t>Vorbeugender Grundwasserschutz</t>
  </si>
  <si>
    <t>Auswaschungsgefährdete Ackerflächen</t>
  </si>
  <si>
    <t>Vorbeugender Oberflächengewässerschutz</t>
  </si>
  <si>
    <t>Naturschutz</t>
  </si>
  <si>
    <t>Biologische Wirtschaftsweise</t>
  </si>
  <si>
    <t>Tierschutz - Weide (GVE)</t>
  </si>
  <si>
    <t>Natura 2000 - Landwirtschaft</t>
  </si>
  <si>
    <t>Teilnehmende Betriebe</t>
  </si>
  <si>
    <t>Förderungen in Mio. Euro 2)</t>
  </si>
  <si>
    <t>Technische Hilfe</t>
  </si>
  <si>
    <t>davon Landesmittel</t>
  </si>
  <si>
    <t>Euro</t>
  </si>
  <si>
    <t>Summe</t>
  </si>
  <si>
    <t>Fördermaßnahmen</t>
  </si>
  <si>
    <t>M 1 - Wissentransfer und Information</t>
  </si>
  <si>
    <t>1 A</t>
  </si>
  <si>
    <t>Berufs- und Weiterbildung - Landwirtschaft</t>
  </si>
  <si>
    <t>1 B</t>
  </si>
  <si>
    <t>Berufs- und Weiterbildung - Forstwirtschaft</t>
  </si>
  <si>
    <t>M 2 - Beratungsdienste</t>
  </si>
  <si>
    <t>M 3 - Qualitätsregelungen</t>
  </si>
  <si>
    <t>M 4 - Investitionen</t>
  </si>
  <si>
    <t>M 6 - Entwicklung von Betrieben und Unternehmen</t>
  </si>
  <si>
    <t>M 7 - Basisdienstleistungen und Dorferneuerung</t>
  </si>
  <si>
    <t>M 8 - Investitionen für Wälder</t>
  </si>
  <si>
    <t>M 10 - Agrarumwelt- und Klimamaßnahmen</t>
  </si>
  <si>
    <t>M 11 - Biologischer Landbau</t>
  </si>
  <si>
    <t>M 12 - Natura 2000 und Wasserrahmenrichtlinie</t>
  </si>
  <si>
    <t>M 13 - Ausgleichszulage für naturbedingte Nachteile</t>
  </si>
  <si>
    <t>M 14 - Tierschutz</t>
  </si>
  <si>
    <t>M 15 - Waldumwelt- und Klimadienstleistungen</t>
  </si>
  <si>
    <t>M 16 - Zusammenarbeit</t>
  </si>
  <si>
    <t>M 19 - Förderung zur lokalen Entwicklung</t>
  </si>
  <si>
    <t>M 20 - Technische Hilfe und nationales Netzwerk</t>
  </si>
  <si>
    <t>20.1</t>
  </si>
  <si>
    <t>20.2</t>
  </si>
  <si>
    <t>Nationales Netzwerk</t>
  </si>
  <si>
    <t>Rinder</t>
  </si>
  <si>
    <t>Quelle: Amt der Bgld. Landesregierung</t>
  </si>
  <si>
    <t>Investitionssumme</t>
  </si>
  <si>
    <t>2001*)</t>
  </si>
  <si>
    <t>2002*)</t>
  </si>
  <si>
    <t>Bezirk</t>
  </si>
  <si>
    <t>Anträge</t>
  </si>
  <si>
    <t>Gesamtkosten Euro</t>
  </si>
  <si>
    <t>AIK Euro</t>
  </si>
  <si>
    <t>SUMME 2005</t>
  </si>
  <si>
    <t>SUMME 2006</t>
  </si>
  <si>
    <t>SUMME 2007</t>
  </si>
  <si>
    <t>SUMME 2008</t>
  </si>
  <si>
    <t>SUMME 2009</t>
  </si>
  <si>
    <t>SUMME 2010</t>
  </si>
  <si>
    <t>SUMME 2011</t>
  </si>
  <si>
    <t>SUMME 2012</t>
  </si>
  <si>
    <t>SUMME 2013</t>
  </si>
  <si>
    <t>SUMME 2014</t>
  </si>
  <si>
    <t>SUMME 2015</t>
  </si>
  <si>
    <t>SUMME 2016</t>
  </si>
  <si>
    <t>Quelle: Bgld. LWK</t>
  </si>
  <si>
    <t>in Euro</t>
  </si>
  <si>
    <t>in %</t>
  </si>
  <si>
    <t>Land</t>
  </si>
  <si>
    <t>Interessenten</t>
  </si>
  <si>
    <t>Ausbauleistung</t>
  </si>
  <si>
    <t>Schotterwege in m</t>
  </si>
  <si>
    <t>Asphaltwege in m</t>
  </si>
  <si>
    <t>Gräben in m</t>
  </si>
  <si>
    <t>Brücken in Stk.</t>
  </si>
  <si>
    <t>Drainagen in ha</t>
  </si>
  <si>
    <t>Kultivierungen in ha</t>
  </si>
  <si>
    <t>Bausumme</t>
  </si>
  <si>
    <t xml:space="preserve">Landesbeitrag </t>
  </si>
  <si>
    <t>Gesamtaufwand</t>
  </si>
  <si>
    <t>Für Neu- und Ausbau von GW</t>
  </si>
  <si>
    <t>Für die Erhaltung von GW</t>
  </si>
  <si>
    <t>Vers.Hagelflächen</t>
  </si>
  <si>
    <t>Vers. Flächen Elementarrisiken</t>
  </si>
  <si>
    <t>Vers. Rinder</t>
  </si>
  <si>
    <t>Vers. Summe</t>
  </si>
  <si>
    <t>Prämie</t>
  </si>
  <si>
    <t>Stk.</t>
  </si>
  <si>
    <t>Quelle: Bgld. LWK, Österreichische Hagelsversicherung</t>
  </si>
  <si>
    <t>davon EU</t>
  </si>
  <si>
    <t>Marktordnungsausgaben (1. Säule der GAP)</t>
  </si>
  <si>
    <t>Direktzahlungen</t>
  </si>
  <si>
    <t>Beihilfen im Weinbau</t>
  </si>
  <si>
    <t>Absatzförderungsmaßnahmen</t>
  </si>
  <si>
    <t>Imkereiförderung</t>
  </si>
  <si>
    <t>Ländliche Entwicklung (2. Säule der GAP)</t>
  </si>
  <si>
    <t>M 4 - Materielle Investitionen</t>
  </si>
  <si>
    <t>M 10 - Agrarumwelt- und Klimaleistungen (ÖPUL)</t>
  </si>
  <si>
    <t>M 11 - Biologischer Landbau (ÖPUL)</t>
  </si>
  <si>
    <t>M 12 - Natura 2000 und Wasserrahmenrichtlinie (ÖPUL)</t>
  </si>
  <si>
    <t>M 14 - Tierschutz (ÖPUL)</t>
  </si>
  <si>
    <t>M 19 - Leader</t>
  </si>
  <si>
    <t>Qualitätssicherung im Pflanzenbau</t>
  </si>
  <si>
    <t>Qualitätssicherung in der Tierhaltung</t>
  </si>
  <si>
    <t>Qualitätssicherung  Milch</t>
  </si>
  <si>
    <t>Investitionsförderung</t>
  </si>
  <si>
    <t>Zinsenzuschüsse für Investitionen</t>
  </si>
  <si>
    <t>Beiträge zur Almbewirtschaftung</t>
  </si>
  <si>
    <t>Verarbeitung, Vermarktung und Markterschließung</t>
  </si>
  <si>
    <t>Innovationsförderung</t>
  </si>
  <si>
    <t>Umweltmaßnahmen</t>
  </si>
  <si>
    <t>Energie aus Biomasse</t>
  </si>
  <si>
    <t>Bioverbände</t>
  </si>
  <si>
    <t>Maschinen- und Betriebshilferinge, Kurswesen</t>
  </si>
  <si>
    <t>Beratung</t>
  </si>
  <si>
    <t>Agrarische Operationen</t>
  </si>
  <si>
    <t>Landwirtschaftlicher Wasserbau</t>
  </si>
  <si>
    <t>Forstförderung</t>
  </si>
  <si>
    <t>Erschließung von Wildbacheinzugsgebieten</t>
  </si>
  <si>
    <t>Verkehrserschließung ländlicher Gebiete</t>
  </si>
  <si>
    <t>Sonstige Zahlungen</t>
  </si>
  <si>
    <t>Agrardiesel</t>
  </si>
  <si>
    <t>Naturschädenabgeltung</t>
  </si>
  <si>
    <t>Tierseuchen</t>
  </si>
  <si>
    <t>Europäischer Meeres- und Fischereifonds (EMFF)</t>
  </si>
  <si>
    <t>Forschung</t>
  </si>
  <si>
    <t>Landarbeitereigenheimbau</t>
  </si>
  <si>
    <t>Alle Zahlungen</t>
  </si>
  <si>
    <t>11_01</t>
  </si>
  <si>
    <t>11_02</t>
  </si>
  <si>
    <t>11_03</t>
  </si>
  <si>
    <t>11_04</t>
  </si>
  <si>
    <t>11_05</t>
  </si>
  <si>
    <t>11_06</t>
  </si>
  <si>
    <t>11_07</t>
  </si>
  <si>
    <t>11_08</t>
  </si>
  <si>
    <t>11_09</t>
  </si>
  <si>
    <t>11_10</t>
  </si>
  <si>
    <t>11_11</t>
  </si>
  <si>
    <t>11_12</t>
  </si>
  <si>
    <t>11_13</t>
  </si>
  <si>
    <t>11_14</t>
  </si>
  <si>
    <t>11_15</t>
  </si>
  <si>
    <t>11_16</t>
  </si>
  <si>
    <t>Betriebsprämie, Ergebnis in den Bezirken</t>
  </si>
  <si>
    <t>Marktordnung Wein - Auszahlungen im Burgenland</t>
  </si>
  <si>
    <t>AZ - Zahlungen im Zeitvergleich (Beträge in Euro)</t>
  </si>
  <si>
    <t>AZ - Zahlungen; Förderperiode 2014-2020</t>
  </si>
  <si>
    <t>Ländliches Entwicklungsprogramm (LE 14-20) - Zahlungen 1)</t>
  </si>
  <si>
    <t>Ankaufsprämie für weibliche Rinder</t>
  </si>
  <si>
    <t>Amt der Bgld. Landesregierung</t>
  </si>
  <si>
    <t>Ankauf von Zuchtschafen und -ziegen</t>
  </si>
  <si>
    <t>Bewilligte AIK-Volumen für bauliche und technische Investitionen</t>
  </si>
  <si>
    <t>Bgld. LWK</t>
  </si>
  <si>
    <t>Entwicklung des Aufwandes für die Instandhaltung von Güterwegen im Burgenland von 1987 bis 2016 in Mio. Euro</t>
  </si>
  <si>
    <t>Der Gesamtaufwand für den ländlichen Wegebau im Burgenland im Jahr 2016 und 2017</t>
  </si>
  <si>
    <t>Hagelversicherung-Schadensstatistik</t>
  </si>
  <si>
    <t>Bgld. LWK, Österreichische Hagelsversicherung</t>
  </si>
  <si>
    <t>SUMME 2017</t>
  </si>
  <si>
    <t>Betriebe mit Direktzahlungen</t>
  </si>
  <si>
    <t>SUMME 2018</t>
  </si>
  <si>
    <r>
      <t xml:space="preserve">Direktzahlungen </t>
    </r>
    <r>
      <rPr>
        <sz val="8"/>
        <rFont val="Calibri  "/>
      </rPr>
      <t>(1)</t>
    </r>
  </si>
  <si>
    <t>Betriebsprämie, Ergebnis Vergleich Burgenland-Österreich</t>
  </si>
  <si>
    <t>Tierschutz - Weide (Stallungen)</t>
  </si>
  <si>
    <t>in Millionen Euro</t>
  </si>
  <si>
    <t>Marktstützung für Milch und Schweine</t>
  </si>
  <si>
    <t>Lagerhaltungskosten</t>
  </si>
  <si>
    <t>Beihilfen für Verarbeitung und Vermarktung</t>
  </si>
  <si>
    <t>Erzeugerorganisationen</t>
  </si>
  <si>
    <t>4.1 Investitionen in landwirtschaftliche Betriebe</t>
  </si>
  <si>
    <t>4.2 Verarbeitung, Vemarktung und Entwicklung</t>
  </si>
  <si>
    <t>4.3 Investitionen in Bewässerung und Forstwirtschaft</t>
  </si>
  <si>
    <t>4.4 Investitionen Verbesserung von Gewässern,
      Stabilisierung von Rutschungen, Agrarinfrastrukturen</t>
  </si>
  <si>
    <t>6.1 Existenzgründungsbeihilfen für JunglandwirtInnen</t>
  </si>
  <si>
    <t>6.4 Investitionen für nichtlandwirtschaftliche Tätigkeiten</t>
  </si>
  <si>
    <t>7.1 Ausarbeitung und Aktualisierung von Plänen</t>
  </si>
  <si>
    <t>7.2 Investitionen von kleinen Infrastrukturen</t>
  </si>
  <si>
    <t>7.3 Förderung der Breitbandinfrastruktur</t>
  </si>
  <si>
    <t>7.4 Soziale Angelegenheiten</t>
  </si>
  <si>
    <t>7.5 Förderung von Freizeitinfrastruktur</t>
  </si>
  <si>
    <t>7.6 Verbesserung des natürlichen Erbes</t>
  </si>
  <si>
    <t>8.1 Aufforstung und Anlage von Wäldern</t>
  </si>
  <si>
    <t>8.4 Wiederherstellung von Wäldern nach Katastrophen</t>
  </si>
  <si>
    <t>8.5 Stärkung des ökolog. Wertes der Waldökosysteme</t>
  </si>
  <si>
    <t>8.6 Forsttechniken, Verarbeitung und Vermarktung</t>
  </si>
  <si>
    <t>16.1 Einrichtung und Tätigkeit operationeller Gruppen (EIP)</t>
  </si>
  <si>
    <t>16.2 Entwicklung neuer Erzeugnisse und Verfahren</t>
  </si>
  <si>
    <t>16.3 Zusammenarb. zwischen kleinen Wirtschaftsteilnehmern</t>
  </si>
  <si>
    <t>16.4 Horizontale und vertikale Zusammenarb. zwischen Akteuren</t>
  </si>
  <si>
    <t>16.5 Gemeinsames Handeln zur Eindämmung des Klimawandels</t>
  </si>
  <si>
    <t>16.8 Ausarbeitung von Waldbewirtschaftungsplänen</t>
  </si>
  <si>
    <t>16.9 Diversifizierung in Bereichen der
         Gesundheitsversorgung und soziale Integration</t>
  </si>
  <si>
    <t>16.10 Errichtung und Betrieb von Clustern, Netzwerken etc.</t>
  </si>
  <si>
    <t xml:space="preserve">Ernte- und Tierversicherungen </t>
  </si>
  <si>
    <t>Sonstige Beihilfen (3)</t>
  </si>
  <si>
    <t>davon Bund</t>
  </si>
  <si>
    <t>Gesamtzahlungen der Förderperiode</t>
  </si>
  <si>
    <t>SUMME 2019</t>
  </si>
  <si>
    <t>Burgenland 2019</t>
  </si>
  <si>
    <t>Tabelle 11.01: Betriebsprämie, Ergebnis in den Bezirken</t>
  </si>
  <si>
    <t>Tabelle 11.08: Ankaufsprämie für weibliche Rinder</t>
  </si>
  <si>
    <t>Tabelle 11.09: Ankauf von Zuchtschafen und -ziegen</t>
  </si>
  <si>
    <t>Tabelle 11.10: Bewilligte AIK-Volumen für bauliche und technische Investitionen</t>
  </si>
  <si>
    <t xml:space="preserve">Agrarumweltmaßnahme (ÖPUL) - Flächen, Betriebe und Leistungsabgeltungen 2015 und 2019 </t>
  </si>
  <si>
    <t>2.1.1 a</t>
  </si>
  <si>
    <t>Beratungsleistungen - Landwirtschaft</t>
  </si>
  <si>
    <t>2.1.1 b</t>
  </si>
  <si>
    <t>Beratungsleistungen - Forstwirtschaft</t>
  </si>
  <si>
    <t>2.1.1 c</t>
  </si>
  <si>
    <t>Beratungsleistungen - KMU</t>
  </si>
  <si>
    <t>2.3.1</t>
  </si>
  <si>
    <t>Qualifizierung von BeraterInnen, Zertifizierung</t>
  </si>
  <si>
    <t>3.1.1</t>
  </si>
  <si>
    <t>Teilnahmen an Lebensmittelqualitätsregelungen</t>
  </si>
  <si>
    <t>3.2.1</t>
  </si>
  <si>
    <t>Informations- und Absatzförderungsmaßnahmen</t>
  </si>
  <si>
    <t>4.1.1</t>
  </si>
  <si>
    <t>Investitionen in landwirtschaftliche Erzeugungen</t>
  </si>
  <si>
    <t>4.2.1a</t>
  </si>
  <si>
    <t>Verarbeitung, Vemarktung und Entwicklung</t>
  </si>
  <si>
    <t>4.2.1b</t>
  </si>
  <si>
    <t>Verarbeitung, Vemarktung und Entwicklung, Kleinprojekte</t>
  </si>
  <si>
    <t>4.3.1</t>
  </si>
  <si>
    <t>Überbetriebliche Bewässerungsinfrastruktur</t>
  </si>
  <si>
    <t>4.3.2</t>
  </si>
  <si>
    <t>Modernisierung der Forstwirtschaft</t>
  </si>
  <si>
    <t>4.4.1</t>
  </si>
  <si>
    <t>Ökologische Verbesserung von Gewässern</t>
  </si>
  <si>
    <t>4.4.2</t>
  </si>
  <si>
    <t>Stabilisierung von Rutschungen</t>
  </si>
  <si>
    <t>4.4.3</t>
  </si>
  <si>
    <t>Ökologische Agrarinfrastruktur zur Flurentwicklung</t>
  </si>
  <si>
    <t>6.1.1</t>
  </si>
  <si>
    <t>Existenzgründungsbeihilfen für JunglandwirtInnen</t>
  </si>
  <si>
    <t>6.4.1</t>
  </si>
  <si>
    <t>Diversifizierung hin zu nichtlandw. Tätigkeiten</t>
  </si>
  <si>
    <t>6.4.2</t>
  </si>
  <si>
    <t>Diversifizierung durch Energie aus nachw. Rohstoffen</t>
  </si>
  <si>
    <t>6.4.3</t>
  </si>
  <si>
    <t>Photovoltaik in der Landwirtschaft</t>
  </si>
  <si>
    <t>6.4.4</t>
  </si>
  <si>
    <t>Gründung von innovativen Kleinunternehmen</t>
  </si>
  <si>
    <t>6.4.5</t>
  </si>
  <si>
    <t>Förderung von Nahversorgungsbetrieben</t>
  </si>
  <si>
    <t>7.1.1 a</t>
  </si>
  <si>
    <t>Pläne und Entwicklungskonzepte - Naturschutz</t>
  </si>
  <si>
    <t>7.1.1 b</t>
  </si>
  <si>
    <t>Pläne und Entwicklungskonzepte - Nationalpark</t>
  </si>
  <si>
    <t>7.1.2 a</t>
  </si>
  <si>
    <t>Pläne und Entwicklungskonzepte - Dorferneuerung</t>
  </si>
  <si>
    <t>7.1.2 b</t>
  </si>
  <si>
    <t>Pläne und Entwicklungskonzepte - Dorferneuerung, Kommunale</t>
  </si>
  <si>
    <t>7.1.3</t>
  </si>
  <si>
    <t>Lokale Agenda 21</t>
  </si>
  <si>
    <t>7.2.1</t>
  </si>
  <si>
    <t>Ländliche Verkehrsinfrastruktur</t>
  </si>
  <si>
    <t>7.2.2</t>
  </si>
  <si>
    <t>Investitionen in erneuerbare Energien</t>
  </si>
  <si>
    <t>7.2.3</t>
  </si>
  <si>
    <t>Umsetzung von Klima- und Energieprojekten</t>
  </si>
  <si>
    <t>7.3.1</t>
  </si>
  <si>
    <t>Breitbandinfrastruktur in ländlichen Gebieten</t>
  </si>
  <si>
    <t>7.4.1 a</t>
  </si>
  <si>
    <t xml:space="preserve">Soziale Angelegenheiten - BMASGK </t>
  </si>
  <si>
    <t>7.4.1 b</t>
  </si>
  <si>
    <t>7.4.2</t>
  </si>
  <si>
    <t>Klimafreundliche Mobilitätslösungen</t>
  </si>
  <si>
    <t>7.5.1 a</t>
  </si>
  <si>
    <t>Investitionen in touristische Infrastruktur - BMDW</t>
  </si>
  <si>
    <t>7.6.1 a</t>
  </si>
  <si>
    <t>Verbesserung des natürlichen Erbes - Naturschutz</t>
  </si>
  <si>
    <t>7.6.1 b</t>
  </si>
  <si>
    <t>Verbesserung des natürlichen Erbes - Nationalparks</t>
  </si>
  <si>
    <t>7.6.1 c</t>
  </si>
  <si>
    <t>Verbesserung des natürlichen Erbes - Forst</t>
  </si>
  <si>
    <t>7.6.2</t>
  </si>
  <si>
    <t>Umsetzung von Plänen  - Dorferneuerung</t>
  </si>
  <si>
    <t>7.6.3</t>
  </si>
  <si>
    <t>Entwicklung von Kulturlandschaft</t>
  </si>
  <si>
    <t>7.6.4</t>
  </si>
  <si>
    <t>Überbetriebliche Maßnahmen</t>
  </si>
  <si>
    <t>7.6.5</t>
  </si>
  <si>
    <t>Stärkung der Potentiale des alpinen Raums</t>
  </si>
  <si>
    <t>8.1.1</t>
  </si>
  <si>
    <t>Diversifizierung in Bereichen der Gesundheitsversorgung 
und soziale Integration</t>
  </si>
  <si>
    <t>8.4.1</t>
  </si>
  <si>
    <t>Wiederherstellung von Wäldern nach Katastrophen</t>
  </si>
  <si>
    <t>8.5.1</t>
  </si>
  <si>
    <t>Stärkung der Resistenz u. ökolog. Wert d. Waldes</t>
  </si>
  <si>
    <t>8.5.2</t>
  </si>
  <si>
    <t xml:space="preserve">Stärkung der genetischen Ressourcen </t>
  </si>
  <si>
    <t>8.5.3</t>
  </si>
  <si>
    <t>Stärkung von Waldökosystemen</t>
  </si>
  <si>
    <t>8.6.1</t>
  </si>
  <si>
    <t>Forsttechniken, Verarbeitung und Vermarktung</t>
  </si>
  <si>
    <t>8.6.2</t>
  </si>
  <si>
    <t>Erstellung von waldbezogenen Plänen</t>
  </si>
  <si>
    <t>13.1.1</t>
  </si>
  <si>
    <t>Zahlungen für Berggebiete</t>
  </si>
  <si>
    <t>13.2.1</t>
  </si>
  <si>
    <t>Zahlungen für andere benachteiligte Gebiete</t>
  </si>
  <si>
    <t>13.3.1</t>
  </si>
  <si>
    <t>Zahlungen für spezifische benachteiligte Gebiete</t>
  </si>
  <si>
    <t>14.1.1</t>
  </si>
  <si>
    <t>Steigerung des Tierwohls durch Weidehaltung</t>
  </si>
  <si>
    <t>14.1.2</t>
  </si>
  <si>
    <t>Besonders tierfreundliche Stallhaltung</t>
  </si>
  <si>
    <t>15.1.1</t>
  </si>
  <si>
    <t>Erhaltung von ökologisch wertvollen Waldflächen</t>
  </si>
  <si>
    <t>15.2.1</t>
  </si>
  <si>
    <t>Verbesserung der genetischen Ressourcen - Wald</t>
  </si>
  <si>
    <t>M 16 - Zusammenarbeit (ZA)</t>
  </si>
  <si>
    <t>16.1.1</t>
  </si>
  <si>
    <t>Aufbau und Betrieb operationeller Gruppen (EIP)</t>
  </si>
  <si>
    <t>16.2.1</t>
  </si>
  <si>
    <t>Entwicklung neuer Verfahren und Technologien</t>
  </si>
  <si>
    <t>16.2.2 a</t>
  </si>
  <si>
    <t>Entwicklung innovativer Pilotprojekte - BMDW</t>
  </si>
  <si>
    <t>16.2.2 b</t>
  </si>
  <si>
    <t>Entwicklung innovativer Pilotprojekte - Länder</t>
  </si>
  <si>
    <t>16.3.1 a</t>
  </si>
  <si>
    <t>ZA von kleinen Wirtschaftsteilnehmern - BMLRT</t>
  </si>
  <si>
    <t>16.3.1 b</t>
  </si>
  <si>
    <t>ZA von kleinen Wirtschaftsteilnehmern - BMDW</t>
  </si>
  <si>
    <t>16.3.1 c</t>
  </si>
  <si>
    <t>ZA von kleinen Wirtschaftsteilnehmern - Länder</t>
  </si>
  <si>
    <t>16.3.2</t>
  </si>
  <si>
    <t>ZA von Kleinstunternehmen - BMDW</t>
  </si>
  <si>
    <t>16.4.1</t>
  </si>
  <si>
    <t>Schaffung von kurzen Versorgungsketten</t>
  </si>
  <si>
    <t>16.5.1</t>
  </si>
  <si>
    <t>16.5.2 a</t>
  </si>
  <si>
    <t>Stärkung der Zusammenarbeit - Naturschutz</t>
  </si>
  <si>
    <t>16.5.2 b</t>
  </si>
  <si>
    <t>Stärkung der Zusammenarbeit - Umweltschutz</t>
  </si>
  <si>
    <t>16.5.2 c</t>
  </si>
  <si>
    <t>Stärkung der Zusammenarbeit - Nationalparks</t>
  </si>
  <si>
    <t>16.8.1</t>
  </si>
  <si>
    <t>Waldbezogene Pläne auf überbetrieblicher Ebene</t>
  </si>
  <si>
    <t>16.9.1</t>
  </si>
  <si>
    <t>16.10.1</t>
  </si>
  <si>
    <t>Errichtung und Betrieb von Clustern</t>
  </si>
  <si>
    <t>16.10.2</t>
  </si>
  <si>
    <t>Errichtung und Betrieb von Netzwerken</t>
  </si>
  <si>
    <t>16.10.3</t>
  </si>
  <si>
    <t>Erzeugergemeinschaften, Genossenschaften, 
Branchenverbände</t>
  </si>
  <si>
    <t>19.1.1</t>
  </si>
  <si>
    <t>Erstellung der lokalen Entwicklungsstrategie</t>
  </si>
  <si>
    <t>19.2.1</t>
  </si>
  <si>
    <t>Umsetzung der lokalen Entwicklungsstrategie</t>
  </si>
  <si>
    <t>19.3.1</t>
  </si>
  <si>
    <t>Trans- oder nationale Kooperationsprojekte</t>
  </si>
  <si>
    <t>19.4.1</t>
  </si>
  <si>
    <t>Laufende Kosten des LAG-Managements</t>
  </si>
  <si>
    <t>Stärkung derZusammenarb. zur Eindämmung des Klimawandels</t>
  </si>
  <si>
    <t>Zusammenarbeit zur Förderung der Diversifizierung von lw. Tätigkeiten</t>
  </si>
  <si>
    <t>Tabelle 11.02: Direktzahlungen, Betriebe und Prämien im Zeitvergleich</t>
  </si>
  <si>
    <t>Tabelle 11.03: Marktordnung Wein - Auszahlungen im Burgenland</t>
  </si>
  <si>
    <t>Tabelle 11.04: AZ - Zahlungen im Zeitvergleich (Beträge in Euro)</t>
  </si>
  <si>
    <t>Tabelle 11.12: Ausbauleistung</t>
  </si>
  <si>
    <t>Tabelle 11.15: Hagelversicherung-Schadensstatistik</t>
  </si>
  <si>
    <t>SUMME 2020</t>
  </si>
  <si>
    <t>Burgenland 2020</t>
  </si>
  <si>
    <t>davon Basisprämie</t>
  </si>
  <si>
    <t>davon Greening</t>
  </si>
  <si>
    <t>davon JunglandwirtInnen-top-up</t>
  </si>
  <si>
    <t>Absatzförderung in EU-Mitgliedstaaten</t>
  </si>
  <si>
    <t>Absatzförderung in Drittländer</t>
  </si>
  <si>
    <t xml:space="preserve">Tabelle 11.14: Der Gesamtaufwand für den ländlichen Wegebau im Burgenland </t>
  </si>
  <si>
    <t>6.5 Förderung von Nahversorgungsbetrieben</t>
  </si>
  <si>
    <t>COVID-19 Beihilfen (2)</t>
  </si>
  <si>
    <t>alle Zahlungen</t>
  </si>
  <si>
    <t xml:space="preserve">    Aufteilung der EU- und Bundesmittel erfolgte entweder nach den tatsächlich durchgeführten Zahlungen nach Bundesländern auf Basis der Bundes- bzw. Landesrechnungs-</t>
  </si>
  <si>
    <t>Tabelle 11.11: Gesamtausgaben für die Agrarstrukturverbesserung</t>
  </si>
  <si>
    <t>Tabelle 11.11a Kosten der Vermessung/Vermarktung</t>
  </si>
  <si>
    <t>Tabelle 11.11b Ausbau der gemeinsamen Anlagen Kosten</t>
  </si>
  <si>
    <t>Tabelle 11.11c Grünmaßnahmen – Kosten</t>
  </si>
  <si>
    <t xml:space="preserve">Kosten der Vermessung/Vermarktung </t>
  </si>
  <si>
    <t>Agrarausgaben für Leistungsabgeltungen und Förderungen</t>
  </si>
  <si>
    <r>
      <t xml:space="preserve">Tabelle: 11.16: Zahlungen für die Land- und Forstwirtschaft nach Bundesländern </t>
    </r>
    <r>
      <rPr>
        <sz val="9"/>
        <rFont val="Helv"/>
      </rPr>
      <t>(1) (2)</t>
    </r>
  </si>
  <si>
    <t>Interesentenbeitrag</t>
  </si>
  <si>
    <t>Tabelle 11.13: Entwicklung des Aufwandes für die Instandhaltung von Güterwegen im Burgenland von 1987 bis 2020 in Mio. Euro</t>
  </si>
  <si>
    <t>Integrierte Produktion Zierpflanzen</t>
  </si>
  <si>
    <t xml:space="preserve">1) Es werden immer alle Rückforderungen und Nachzahlungen der Vorjahre berücksichtigt, daher können sich Unterschiede zur Tabelle im </t>
  </si>
  <si>
    <t xml:space="preserve">    Vorjahresbericht ergeben. Für die Jahre vor 2015 wurden jeweils die aktuellen Zahlungen für die Betriebsprämie, die Tier- und Flächenprämien, </t>
  </si>
  <si>
    <t>Burgenland 2021</t>
  </si>
  <si>
    <t>BML</t>
  </si>
  <si>
    <t>BML / AMA</t>
  </si>
  <si>
    <t>BML, AMA, Datenbank E007</t>
  </si>
  <si>
    <t>BML, AMA</t>
  </si>
  <si>
    <t>BML, AMA, LFRZ-Auswertung L008</t>
  </si>
  <si>
    <t>BML, INVEKOS-Daten und Rechnungsabschlüsse des Bundes und der Länder</t>
  </si>
  <si>
    <t>Quelle: BML</t>
  </si>
  <si>
    <t xml:space="preserve">    die Milchprämie sowie die Schlacht- und Extensivierungsprämien zusammengefasst. Sie umfassen EU-, Bundes- und Landesmittel</t>
  </si>
  <si>
    <t>Quelle: BML; AMA, INVEKOS-Daten</t>
  </si>
  <si>
    <t>Quelle: BML, AMA</t>
  </si>
  <si>
    <t>1) Summenbildung bei Flächen und Betrieben wegen Mehrfachnennungen nicht möglich</t>
  </si>
  <si>
    <t>2) Angabe „0,00“: Förderbetrag vorhanden, aber zu niedrig, um ihn tabellarisch darzustellen</t>
  </si>
  <si>
    <t>Quelle: BML, AMA, INVEKOS-Daten mit Stand April 2022; Datenbank L008</t>
  </si>
  <si>
    <t>Tabelle 11.07: Ländliches Entwicklungsprogramm (LE 14-20) - Zahlungen</t>
  </si>
  <si>
    <t>*) Die Jahrestranche 2001 wurde erst im Jahre 2002 ausbezahlt; die Jahrestranche 2002 wurde 2003 ausbezahlt</t>
  </si>
  <si>
    <t>1) Angabe "0,00": Förderbetrag vorhanden, aber zu niedrig, um ihn tabellarisch darzustellen</t>
  </si>
  <si>
    <t>abschlüsse bzw. den tatsächlich ausbezahlten Förderungsmitteln laut INVEKOS oder mittels geeigneter Aufteilungsschlüssel (Fläche, GVE, Zahl der Berater, etc.)</t>
  </si>
  <si>
    <t>2) Es sind nur die Zahlungen, die bis zum 31.12.2020 überwiesen wurden berücksichtigt</t>
  </si>
  <si>
    <t>3) Darunter fallen im Wesentlichen sozialpolitische Maßnahmen, wie z.B. Höfesicherung, Bauernhilfe, Notstandsdarlehen, etc</t>
  </si>
  <si>
    <t>Quelle: BML, INVEKOS-Daten und Rechnungsabschlüsse des Bundes und der Länder</t>
  </si>
  <si>
    <t>Quelle: BML, AMA, Stand Dezember, Datenbank E007</t>
  </si>
  <si>
    <t>ÖPUL-Fläche</t>
  </si>
  <si>
    <t>Zahlungen alle Maßnahmen</t>
  </si>
  <si>
    <t>Direktzahlungen, Betriebe und Prämien im Zeitvergleich  (Tabelle in Mio. Euro)</t>
  </si>
  <si>
    <t>Tabelle 11.05: AZ - Zahlungen; Förderperiode 2014-2022</t>
  </si>
  <si>
    <t>Tabelle: 11.06.: Agrarumweltmaßnahme (ÖPUL) - Flächen, Betriebe und Leistungsabgeltungen 2015 bis 2022 1)</t>
  </si>
  <si>
    <t>Stand 31.12.2022</t>
  </si>
  <si>
    <t>Ländliche Entwicklung 2014 - 2022</t>
  </si>
  <si>
    <t>Summe 2021</t>
  </si>
  <si>
    <t>Summe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</si>
</sst>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#,##0\ \ \ "/>
    <numFmt numFmtId="165" formatCode="#,##0.00\ \ \ "/>
    <numFmt numFmtId="166" formatCode="#,##0.000"/>
    <numFmt numFmtId="167" formatCode="#,##0.00\ "/>
    <numFmt numFmtId="168" formatCode="General_)"/>
    <numFmt numFmtId="169" formatCode="#,##0.000\ "/>
    <numFmt numFmtId="170" formatCode="0.000_)"/>
    <numFmt numFmtId="171" formatCode="#,##0.0_);\(#,##0.0\)"/>
    <numFmt numFmtId="172" formatCode="0_)"/>
    <numFmt numFmtId="173" formatCode="#,##0.00\ \ \ \ "/>
    <numFmt numFmtId="174" formatCode="_-* #,##0.00\ _D_M_-;\-* #,##0.00\ _D_M_-;_-* &quot;-&quot;??\ _D_M_-;_-@_-"/>
    <numFmt numFmtId="175" formatCode="_-* #,##0.00\ _€_-;\-* #,##0.00\ _€_-;_-* &quot;-&quot;??\ _€_-;_-@_-"/>
    <numFmt numFmtId="176" formatCode="0.000"/>
    <numFmt numFmtId="177" formatCode="#,##0.000\ \ \ "/>
    <numFmt numFmtId="178" formatCode="#,##0.0"/>
    <numFmt numFmtId="179" formatCode="#,##0.00_ ;\-#,##0.00\ "/>
  </numFmts>
  <fonts count="32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name val="Helv"/>
    </font>
    <font>
      <sz val="7"/>
      <name val="Arial"/>
      <family val="2"/>
    </font>
    <font>
      <sz val="7"/>
      <name val="Helv"/>
    </font>
    <font>
      <sz val="6"/>
      <name val="Helv"/>
    </font>
    <font>
      <b/>
      <sz val="7"/>
      <name val="Helv"/>
    </font>
    <font>
      <sz val="7"/>
      <name val="Calibri"/>
      <family val="2"/>
      <scheme val="minor"/>
    </font>
    <font>
      <sz val="11"/>
      <name val="Calibri"/>
      <family val="2"/>
      <scheme val="minor"/>
    </font>
    <font>
      <sz val="8"/>
      <name val="Calibri  "/>
    </font>
    <font>
      <sz val="11"/>
      <name val="Calibri  "/>
    </font>
    <font>
      <b/>
      <sz val="8"/>
      <name val="Calibri  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MS Sans Serif"/>
      <family val="2"/>
    </font>
    <font>
      <sz val="10"/>
      <name val="Courier"/>
      <family val="3"/>
    </font>
    <font>
      <b/>
      <sz val="7"/>
      <color rgb="FF002060"/>
      <name val="Helv"/>
    </font>
    <font>
      <sz val="10"/>
      <name val="Arial"/>
      <family val="2"/>
    </font>
    <font>
      <sz val="9"/>
      <name val="Helv"/>
    </font>
    <font>
      <sz val="9"/>
      <name val="Arial"/>
      <family val="2"/>
    </font>
    <font>
      <b/>
      <sz val="6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sz val="11"/>
      <color rgb="FFFF0000"/>
      <name val="Calibri"/>
      <family val="2"/>
    </font>
    <font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solid">
        <fgColor indexed="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40" fontId="18" fillId="0" borderId="0" applyFont="0" applyFill="0" applyBorder="0" applyAlignment="0" applyProtection="0"/>
    <xf numFmtId="168" fontId="19" fillId="0" borderId="0"/>
    <xf numFmtId="170" fontId="21" fillId="0" borderId="0"/>
    <xf numFmtId="37" fontId="21" fillId="0" borderId="0"/>
    <xf numFmtId="9" fontId="1" fillId="0" borderId="0" applyFont="0" applyFill="0" applyBorder="0" applyAlignment="0" applyProtection="0"/>
    <xf numFmtId="0" fontId="25" fillId="0" borderId="0"/>
    <xf numFmtId="174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6" fillId="5" borderId="0">
      <alignment horizontal="left"/>
    </xf>
    <xf numFmtId="0" fontId="21" fillId="6" borderId="0" applyNumberFormat="0" applyFont="0" applyBorder="0" applyAlignment="0" applyProtection="0">
      <alignment horizontal="right"/>
    </xf>
    <xf numFmtId="37" fontId="27" fillId="7" borderId="16"/>
    <xf numFmtId="43" fontId="28" fillId="0" borderId="0" applyFont="0" applyFill="0" applyBorder="0" applyAlignment="0" applyProtection="0"/>
    <xf numFmtId="170" fontId="21" fillId="8" borderId="0" applyNumberFormat="0" applyAlignment="0">
      <alignment horizontal="left"/>
    </xf>
    <xf numFmtId="0" fontId="2" fillId="0" borderId="0"/>
    <xf numFmtId="4" fontId="21" fillId="0" borderId="0" applyFont="0" applyAlignment="0" applyProtection="0"/>
    <xf numFmtId="175" fontId="21" fillId="0" borderId="0" applyFont="0" applyFill="0" applyBorder="0" applyAlignment="0" applyProtection="0"/>
    <xf numFmtId="37" fontId="27" fillId="7" borderId="16"/>
    <xf numFmtId="0" fontId="2" fillId="0" borderId="0"/>
    <xf numFmtId="175" fontId="2" fillId="0" borderId="0" applyFont="0" applyFill="0" applyBorder="0" applyAlignment="0" applyProtection="0"/>
    <xf numFmtId="175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175" fontId="2" fillId="0" borderId="0" applyFont="0" applyFill="0" applyBorder="0" applyAlignment="0" applyProtection="0"/>
    <xf numFmtId="0" fontId="21" fillId="0" borderId="0"/>
    <xf numFmtId="0" fontId="2" fillId="0" borderId="0"/>
    <xf numFmtId="175" fontId="2" fillId="0" borderId="0" applyFont="0" applyFill="0" applyBorder="0" applyAlignment="0" applyProtection="0"/>
    <xf numFmtId="0" fontId="2" fillId="0" borderId="0"/>
    <xf numFmtId="175" fontId="2" fillId="0" borderId="0" applyFont="0" applyFill="0" applyBorder="0" applyAlignment="0" applyProtection="0"/>
  </cellStyleXfs>
  <cellXfs count="389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3" fontId="2" fillId="4" borderId="0" xfId="0" applyNumberFormat="1" applyFont="1" applyFill="1" applyBorder="1"/>
    <xf numFmtId="0" fontId="2" fillId="4" borderId="0" xfId="0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/>
    <xf numFmtId="0" fontId="2" fillId="0" borderId="0" xfId="0" applyFont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4" fontId="2" fillId="0" borderId="0" xfId="0" applyNumberFormat="1" applyFont="1" applyBorder="1"/>
    <xf numFmtId="4" fontId="2" fillId="4" borderId="0" xfId="0" applyNumberFormat="1" applyFont="1" applyFill="1" applyBorder="1"/>
    <xf numFmtId="4" fontId="2" fillId="2" borderId="0" xfId="0" applyNumberFormat="1" applyFont="1" applyFill="1" applyBorder="1"/>
    <xf numFmtId="0" fontId="2" fillId="3" borderId="0" xfId="0" applyFont="1" applyFill="1" applyBorder="1" applyAlignment="1"/>
    <xf numFmtId="0" fontId="2" fillId="2" borderId="0" xfId="0" applyFont="1" applyFill="1" applyBorder="1" applyAlignment="1"/>
    <xf numFmtId="49" fontId="2" fillId="0" borderId="0" xfId="0" applyNumberFormat="1" applyFont="1" applyBorder="1"/>
    <xf numFmtId="0" fontId="2" fillId="0" borderId="0" xfId="0" applyFont="1" applyFill="1" applyBorder="1"/>
    <xf numFmtId="0" fontId="2" fillId="3" borderId="0" xfId="0" applyFont="1" applyFill="1" applyBorder="1" applyAlignment="1">
      <alignment horizontal="right"/>
    </xf>
    <xf numFmtId="43" fontId="2" fillId="0" borderId="0" xfId="1" applyFont="1" applyBorder="1"/>
    <xf numFmtId="43" fontId="2" fillId="4" borderId="0" xfId="1" applyFont="1" applyFill="1" applyBorder="1"/>
    <xf numFmtId="43" fontId="2" fillId="2" borderId="0" xfId="1" applyFont="1" applyFill="1" applyBorder="1"/>
    <xf numFmtId="2" fontId="2" fillId="2" borderId="0" xfId="0" applyNumberFormat="1" applyFont="1" applyFill="1" applyBorder="1"/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3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/>
    <xf numFmtId="3" fontId="5" fillId="0" borderId="0" xfId="1" applyNumberFormat="1" applyFont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/>
    <xf numFmtId="165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66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0" fillId="0" borderId="0" xfId="0" applyFont="1" applyAlignment="1"/>
    <xf numFmtId="165" fontId="10" fillId="0" borderId="0" xfId="1" applyNumberFormat="1" applyFont="1" applyFill="1" applyBorder="1" applyAlignment="1">
      <alignment horizontal="right" vertical="center"/>
    </xf>
    <xf numFmtId="165" fontId="10" fillId="0" borderId="2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4" fontId="9" fillId="3" borderId="0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/>
    <xf numFmtId="165" fontId="11" fillId="0" borderId="0" xfId="1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right"/>
    </xf>
    <xf numFmtId="164" fontId="11" fillId="0" borderId="0" xfId="1" applyNumberFormat="1" applyFont="1" applyFill="1" applyBorder="1" applyAlignment="1">
      <alignment horizontal="right" vertical="center"/>
    </xf>
    <xf numFmtId="164" fontId="11" fillId="0" borderId="0" xfId="1" applyNumberFormat="1" applyFont="1" applyBorder="1" applyAlignment="1">
      <alignment horizontal="right" vertical="center"/>
    </xf>
    <xf numFmtId="164" fontId="11" fillId="4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9" fillId="0" borderId="0" xfId="0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/>
    <xf numFmtId="0" fontId="8" fillId="3" borderId="0" xfId="0" applyFont="1" applyFill="1" applyBorder="1" applyAlignment="1"/>
    <xf numFmtId="164" fontId="11" fillId="2" borderId="0" xfId="1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/>
    <xf numFmtId="3" fontId="15" fillId="0" borderId="0" xfId="0" applyNumberFormat="1" applyFont="1" applyBorder="1"/>
    <xf numFmtId="0" fontId="15" fillId="0" borderId="0" xfId="0" applyFont="1" applyBorder="1"/>
    <xf numFmtId="0" fontId="15" fillId="3" borderId="0" xfId="0" applyNumberFormat="1" applyFont="1" applyFill="1" applyBorder="1" applyAlignment="1"/>
    <xf numFmtId="4" fontId="15" fillId="0" borderId="0" xfId="0" applyNumberFormat="1" applyFont="1" applyBorder="1"/>
    <xf numFmtId="3" fontId="15" fillId="0" borderId="0" xfId="0" applyNumberFormat="1" applyFont="1" applyFill="1" applyBorder="1"/>
    <xf numFmtId="171" fontId="3" fillId="0" borderId="0" xfId="4" applyNumberFormat="1" applyFont="1" applyBorder="1" applyAlignment="1" applyProtection="1">
      <alignment horizontal="left"/>
      <protection locked="0"/>
    </xf>
    <xf numFmtId="0" fontId="23" fillId="0" borderId="0" xfId="0" applyFont="1" applyAlignment="1"/>
    <xf numFmtId="168" fontId="22" fillId="0" borderId="0" xfId="3" applyFont="1" applyBorder="1" applyAlignment="1"/>
    <xf numFmtId="170" fontId="5" fillId="0" borderId="0" xfId="4" applyFont="1" applyBorder="1" applyAlignment="1">
      <alignment horizontal="centerContinuous" vertical="center"/>
    </xf>
    <xf numFmtId="172" fontId="5" fillId="0" borderId="0" xfId="4" applyNumberFormat="1" applyFont="1" applyBorder="1" applyAlignment="1" applyProtection="1">
      <alignment horizontal="centerContinuous" vertical="center"/>
    </xf>
    <xf numFmtId="168" fontId="5" fillId="0" borderId="0" xfId="3" applyFont="1" applyBorder="1" applyAlignment="1">
      <alignment vertical="center"/>
    </xf>
    <xf numFmtId="4" fontId="5" fillId="0" borderId="0" xfId="4" applyNumberFormat="1" applyFont="1" applyBorder="1" applyAlignment="1">
      <alignment horizontal="centerContinuous" vertical="center"/>
    </xf>
    <xf numFmtId="168" fontId="6" fillId="0" borderId="0" xfId="3" applyFont="1" applyBorder="1" applyAlignment="1">
      <alignment vertical="center"/>
    </xf>
    <xf numFmtId="4" fontId="6" fillId="0" borderId="5" xfId="3" applyNumberFormat="1" applyFont="1" applyFill="1" applyBorder="1" applyAlignment="1">
      <alignment horizontal="center" vertical="center" wrapText="1"/>
    </xf>
    <xf numFmtId="4" fontId="6" fillId="0" borderId="5" xfId="3" applyNumberFormat="1" applyFont="1" applyFill="1" applyBorder="1" applyAlignment="1">
      <alignment horizontal="center" vertical="center"/>
    </xf>
    <xf numFmtId="4" fontId="7" fillId="0" borderId="4" xfId="2" applyNumberFormat="1" applyFont="1" applyBorder="1" applyAlignment="1" applyProtection="1">
      <alignment horizontal="centerContinuous" vertical="center"/>
      <protection locked="0"/>
    </xf>
    <xf numFmtId="168" fontId="7" fillId="0" borderId="17" xfId="3" applyFont="1" applyBorder="1" applyAlignment="1">
      <alignment vertical="center"/>
    </xf>
    <xf numFmtId="168" fontId="7" fillId="0" borderId="18" xfId="3" applyFont="1" applyBorder="1" applyAlignment="1">
      <alignment vertical="center"/>
    </xf>
    <xf numFmtId="172" fontId="7" fillId="0" borderId="18" xfId="3" applyNumberFormat="1" applyFont="1" applyBorder="1" applyAlignment="1" applyProtection="1">
      <alignment horizontal="left" vertical="center"/>
    </xf>
    <xf numFmtId="168" fontId="5" fillId="0" borderId="0" xfId="3" applyFont="1" applyFill="1" applyBorder="1" applyAlignment="1">
      <alignment vertical="center"/>
    </xf>
    <xf numFmtId="172" fontId="5" fillId="0" borderId="9" xfId="3" applyNumberFormat="1" applyFont="1" applyBorder="1" applyAlignment="1" applyProtection="1">
      <alignment vertical="center"/>
    </xf>
    <xf numFmtId="0" fontId="5" fillId="0" borderId="19" xfId="0" applyFont="1" applyBorder="1" applyAlignment="1">
      <alignment vertical="center"/>
    </xf>
    <xf numFmtId="172" fontId="5" fillId="0" borderId="21" xfId="3" applyNumberFormat="1" applyFont="1" applyBorder="1" applyAlignment="1" applyProtection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22" xfId="0" applyFont="1" applyBorder="1" applyAlignment="1">
      <alignment vertical="center"/>
    </xf>
    <xf numFmtId="172" fontId="5" fillId="0" borderId="19" xfId="3" applyNumberFormat="1" applyFont="1" applyBorder="1" applyAlignment="1" applyProtection="1">
      <alignment horizontal="left" vertical="center"/>
    </xf>
    <xf numFmtId="168" fontId="5" fillId="0" borderId="19" xfId="3" applyFont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168" fontId="5" fillId="0" borderId="19" xfId="3" applyFont="1" applyBorder="1" applyAlignment="1">
      <alignment horizontal="left" vertical="center"/>
    </xf>
    <xf numFmtId="172" fontId="5" fillId="0" borderId="19" xfId="3" applyNumberFormat="1" applyFont="1" applyBorder="1" applyAlignment="1" applyProtection="1">
      <alignment vertical="center"/>
    </xf>
    <xf numFmtId="172" fontId="5" fillId="0" borderId="10" xfId="3" applyNumberFormat="1" applyFont="1" applyBorder="1" applyAlignment="1" applyProtection="1">
      <alignment vertical="center"/>
    </xf>
    <xf numFmtId="0" fontId="5" fillId="0" borderId="23" xfId="0" applyFont="1" applyFill="1" applyBorder="1" applyAlignment="1">
      <alignment vertical="center"/>
    </xf>
    <xf numFmtId="172" fontId="5" fillId="0" borderId="23" xfId="3" applyNumberFormat="1" applyFont="1" applyBorder="1" applyAlignment="1" applyProtection="1">
      <alignment vertical="center"/>
    </xf>
    <xf numFmtId="168" fontId="5" fillId="0" borderId="23" xfId="3" applyFont="1" applyBorder="1" applyAlignment="1">
      <alignment vertical="center"/>
    </xf>
    <xf numFmtId="168" fontId="5" fillId="0" borderId="9" xfId="3" applyFont="1" applyBorder="1" applyAlignment="1">
      <alignment vertical="center"/>
    </xf>
    <xf numFmtId="168" fontId="7" fillId="0" borderId="19" xfId="3" applyFont="1" applyBorder="1" applyAlignment="1">
      <alignment vertical="center"/>
    </xf>
    <xf numFmtId="168" fontId="5" fillId="0" borderId="18" xfId="3" applyFont="1" applyBorder="1" applyAlignment="1">
      <alignment vertical="center"/>
    </xf>
    <xf numFmtId="172" fontId="5" fillId="0" borderId="18" xfId="3" applyNumberFormat="1" applyFont="1" applyBorder="1" applyAlignment="1" applyProtection="1">
      <alignment horizontal="left" vertical="center"/>
    </xf>
    <xf numFmtId="168" fontId="7" fillId="0" borderId="20" xfId="3" applyFont="1" applyBorder="1" applyAlignment="1">
      <alignment vertical="center"/>
    </xf>
    <xf numFmtId="168" fontId="5" fillId="0" borderId="17" xfId="3" applyFont="1" applyBorder="1" applyAlignment="1">
      <alignment vertical="center"/>
    </xf>
    <xf numFmtId="168" fontId="7" fillId="0" borderId="25" xfId="3" applyFont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168" fontId="5" fillId="0" borderId="10" xfId="3" applyFont="1" applyFill="1" applyBorder="1" applyAlignment="1">
      <alignment vertical="center"/>
    </xf>
    <xf numFmtId="168" fontId="7" fillId="0" borderId="24" xfId="3" applyFont="1" applyFill="1" applyBorder="1" applyAlignment="1">
      <alignment vertical="center"/>
    </xf>
    <xf numFmtId="168" fontId="7" fillId="0" borderId="10" xfId="3" applyFont="1" applyFill="1" applyBorder="1" applyAlignment="1">
      <alignment vertical="center"/>
    </xf>
    <xf numFmtId="168" fontId="5" fillId="0" borderId="23" xfId="3" applyFont="1" applyFill="1" applyBorder="1" applyAlignment="1">
      <alignment vertical="center"/>
    </xf>
    <xf numFmtId="168" fontId="7" fillId="0" borderId="23" xfId="3" applyFont="1" applyFill="1" applyBorder="1" applyAlignment="1">
      <alignment vertical="center"/>
    </xf>
    <xf numFmtId="37" fontId="5" fillId="0" borderId="9" xfId="5" applyFont="1" applyBorder="1" applyAlignment="1">
      <alignment vertical="center"/>
    </xf>
    <xf numFmtId="172" fontId="5" fillId="0" borderId="19" xfId="3" applyNumberFormat="1" applyFont="1" applyFill="1" applyBorder="1" applyAlignment="1" applyProtection="1">
      <alignment vertical="center"/>
    </xf>
    <xf numFmtId="172" fontId="7" fillId="0" borderId="9" xfId="3" applyNumberFormat="1" applyFont="1" applyBorder="1" applyAlignment="1" applyProtection="1">
      <alignment vertical="center"/>
    </xf>
    <xf numFmtId="37" fontId="5" fillId="0" borderId="25" xfId="3" applyNumberFormat="1" applyFont="1" applyBorder="1" applyAlignment="1" applyProtection="1">
      <alignment vertical="center"/>
    </xf>
    <xf numFmtId="168" fontId="5" fillId="0" borderId="10" xfId="3" applyFont="1" applyBorder="1" applyAlignment="1">
      <alignment vertical="center"/>
    </xf>
    <xf numFmtId="168" fontId="5" fillId="0" borderId="23" xfId="3" applyFont="1" applyBorder="1" applyAlignment="1">
      <alignment horizontal="left" vertical="center"/>
    </xf>
    <xf numFmtId="37" fontId="7" fillId="0" borderId="0" xfId="3" applyNumberFormat="1" applyFont="1" applyBorder="1" applyAlignment="1" applyProtection="1">
      <alignment vertical="center"/>
    </xf>
    <xf numFmtId="37" fontId="5" fillId="0" borderId="20" xfId="3" applyNumberFormat="1" applyFont="1" applyBorder="1" applyAlignment="1" applyProtection="1">
      <alignment vertical="center"/>
    </xf>
    <xf numFmtId="168" fontId="7" fillId="0" borderId="15" xfId="3" applyFont="1" applyFill="1" applyBorder="1" applyAlignment="1">
      <alignment vertical="center"/>
    </xf>
    <xf numFmtId="168" fontId="7" fillId="0" borderId="16" xfId="3" applyFont="1" applyFill="1" applyBorder="1" applyAlignment="1">
      <alignment vertical="center"/>
    </xf>
    <xf numFmtId="168" fontId="5" fillId="0" borderId="16" xfId="3" applyFont="1" applyFill="1" applyBorder="1" applyAlignment="1">
      <alignment vertical="center"/>
    </xf>
    <xf numFmtId="168" fontId="6" fillId="0" borderId="15" xfId="3" applyFont="1" applyFill="1" applyBorder="1" applyAlignment="1">
      <alignment vertical="center"/>
    </xf>
    <xf numFmtId="168" fontId="6" fillId="0" borderId="16" xfId="3" applyFont="1" applyFill="1" applyBorder="1" applyAlignment="1">
      <alignment vertical="center"/>
    </xf>
    <xf numFmtId="168" fontId="6" fillId="0" borderId="0" xfId="3" applyFont="1" applyFill="1" applyBorder="1" applyAlignment="1">
      <alignment vertical="center"/>
    </xf>
    <xf numFmtId="168" fontId="6" fillId="0" borderId="1" xfId="3" applyFont="1" applyFill="1" applyBorder="1" applyAlignment="1">
      <alignment vertical="center"/>
    </xf>
    <xf numFmtId="4" fontId="6" fillId="0" borderId="0" xfId="2" applyNumberFormat="1" applyFont="1" applyFill="1" applyBorder="1" applyAlignment="1">
      <alignment vertical="center"/>
    </xf>
    <xf numFmtId="4" fontId="6" fillId="0" borderId="0" xfId="3" applyNumberFormat="1" applyFont="1" applyFill="1" applyBorder="1" applyAlignment="1">
      <alignment vertical="center"/>
    </xf>
    <xf numFmtId="4" fontId="24" fillId="0" borderId="0" xfId="2" applyNumberFormat="1" applyFont="1" applyFill="1" applyBorder="1" applyAlignment="1" applyProtection="1">
      <alignment vertical="center"/>
    </xf>
    <xf numFmtId="0" fontId="6" fillId="0" borderId="1" xfId="0" applyFont="1" applyBorder="1" applyAlignment="1"/>
    <xf numFmtId="168" fontId="7" fillId="0" borderId="0" xfId="3" applyFont="1" applyFill="1" applyBorder="1" applyAlignment="1">
      <alignment vertical="center"/>
    </xf>
    <xf numFmtId="173" fontId="7" fillId="0" borderId="0" xfId="2" applyNumberFormat="1" applyFont="1" applyBorder="1" applyAlignment="1" applyProtection="1">
      <alignment vertical="center"/>
      <protection locked="0"/>
    </xf>
    <xf numFmtId="168" fontId="5" fillId="0" borderId="3" xfId="3" applyFont="1" applyBorder="1" applyAlignment="1">
      <alignment vertical="center"/>
    </xf>
    <xf numFmtId="168" fontId="5" fillId="0" borderId="4" xfId="3" applyFont="1" applyBorder="1" applyAlignment="1">
      <alignment vertical="center"/>
    </xf>
    <xf numFmtId="4" fontId="5" fillId="0" borderId="4" xfId="2" applyNumberFormat="1" applyFont="1" applyBorder="1" applyAlignment="1">
      <alignment vertical="center"/>
    </xf>
    <xf numFmtId="4" fontId="6" fillId="0" borderId="11" xfId="2" applyNumberFormat="1" applyFont="1" applyBorder="1" applyAlignment="1" applyProtection="1">
      <alignment horizontal="right" vertical="center"/>
      <protection locked="0"/>
    </xf>
    <xf numFmtId="4" fontId="5" fillId="0" borderId="0" xfId="2" applyNumberFormat="1" applyFont="1" applyBorder="1" applyAlignment="1">
      <alignment vertical="center"/>
    </xf>
    <xf numFmtId="4" fontId="5" fillId="0" borderId="0" xfId="3" applyNumberFormat="1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vertical="center"/>
    </xf>
    <xf numFmtId="166" fontId="5" fillId="0" borderId="0" xfId="3" applyNumberFormat="1" applyFont="1" applyBorder="1" applyAlignment="1">
      <alignment vertical="center"/>
    </xf>
    <xf numFmtId="166" fontId="5" fillId="0" borderId="0" xfId="3" applyNumberFormat="1" applyFont="1" applyFill="1" applyBorder="1" applyAlignment="1">
      <alignment vertical="center"/>
    </xf>
    <xf numFmtId="0" fontId="2" fillId="0" borderId="0" xfId="0" applyFont="1" applyFill="1"/>
    <xf numFmtId="166" fontId="2" fillId="0" borderId="0" xfId="0" applyNumberFormat="1" applyFont="1" applyBorder="1"/>
    <xf numFmtId="0" fontId="2" fillId="3" borderId="0" xfId="0" applyFont="1" applyFill="1" applyBorder="1" applyAlignment="1">
      <alignment horizontal="center"/>
    </xf>
    <xf numFmtId="10" fontId="5" fillId="0" borderId="0" xfId="6" applyNumberFormat="1" applyFont="1" applyBorder="1" applyAlignment="1">
      <alignment vertical="center"/>
    </xf>
    <xf numFmtId="167" fontId="7" fillId="0" borderId="8" xfId="2" applyNumberFormat="1" applyFont="1" applyFill="1" applyBorder="1" applyAlignment="1" applyProtection="1">
      <alignment vertical="center"/>
      <protection locked="0"/>
    </xf>
    <xf numFmtId="167" fontId="5" fillId="0" borderId="8" xfId="2" applyNumberFormat="1" applyFont="1" applyFill="1" applyBorder="1" applyAlignment="1" applyProtection="1">
      <alignment vertical="center"/>
      <protection locked="0"/>
    </xf>
    <xf numFmtId="167" fontId="5" fillId="0" borderId="9" xfId="3" applyNumberFormat="1" applyFont="1" applyFill="1" applyBorder="1" applyAlignment="1" applyProtection="1">
      <alignment vertical="center"/>
    </xf>
    <xf numFmtId="167" fontId="5" fillId="0" borderId="5" xfId="2" applyNumberFormat="1" applyFont="1" applyFill="1" applyBorder="1" applyAlignment="1" applyProtection="1">
      <alignment vertical="center"/>
      <protection locked="0"/>
    </xf>
    <xf numFmtId="167" fontId="20" fillId="0" borderId="8" xfId="2" applyNumberFormat="1" applyFont="1" applyFill="1" applyBorder="1" applyAlignment="1" applyProtection="1">
      <alignment vertical="center"/>
      <protection locked="0"/>
    </xf>
    <xf numFmtId="167" fontId="7" fillId="0" borderId="5" xfId="2" applyNumberFormat="1" applyFont="1" applyFill="1" applyBorder="1" applyAlignment="1" applyProtection="1">
      <alignment vertical="center"/>
      <protection locked="0"/>
    </xf>
    <xf numFmtId="4" fontId="5" fillId="0" borderId="5" xfId="2" applyNumberFormat="1" applyFont="1" applyFill="1" applyBorder="1" applyAlignment="1">
      <alignment vertical="center"/>
    </xf>
    <xf numFmtId="169" fontId="5" fillId="0" borderId="8" xfId="2" applyNumberFormat="1" applyFont="1" applyFill="1" applyBorder="1" applyAlignment="1" applyProtection="1">
      <alignment vertical="center"/>
      <protection locked="0"/>
    </xf>
    <xf numFmtId="167" fontId="5" fillId="0" borderId="5" xfId="2" applyNumberFormat="1" applyFont="1" applyFill="1" applyBorder="1" applyAlignment="1" applyProtection="1">
      <alignment vertical="center"/>
    </xf>
    <xf numFmtId="167" fontId="5" fillId="0" borderId="8" xfId="2" applyNumberFormat="1" applyFont="1" applyFill="1" applyBorder="1" applyAlignment="1">
      <alignment vertical="center"/>
    </xf>
    <xf numFmtId="167" fontId="5" fillId="0" borderId="5" xfId="2" applyNumberFormat="1" applyFont="1" applyFill="1" applyBorder="1" applyAlignment="1">
      <alignment vertical="center"/>
    </xf>
    <xf numFmtId="167" fontId="5" fillId="0" borderId="12" xfId="2" applyNumberFormat="1" applyFont="1" applyFill="1" applyBorder="1" applyAlignment="1" applyProtection="1">
      <alignment vertical="center"/>
      <protection locked="0"/>
    </xf>
    <xf numFmtId="167" fontId="5" fillId="0" borderId="13" xfId="2" applyNumberFormat="1" applyFont="1" applyFill="1" applyBorder="1" applyAlignment="1" applyProtection="1">
      <alignment vertical="center"/>
      <protection locked="0"/>
    </xf>
    <xf numFmtId="167" fontId="5" fillId="0" borderId="10" xfId="3" applyNumberFormat="1" applyFont="1" applyFill="1" applyBorder="1" applyAlignment="1" applyProtection="1">
      <alignment vertical="center"/>
    </xf>
    <xf numFmtId="167" fontId="7" fillId="0" borderId="14" xfId="2" applyNumberFormat="1" applyFont="1" applyFill="1" applyBorder="1" applyAlignment="1" applyProtection="1">
      <alignment vertical="center"/>
      <protection locked="0"/>
    </xf>
    <xf numFmtId="167" fontId="5" fillId="0" borderId="17" xfId="3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167" fontId="7" fillId="0" borderId="11" xfId="2" applyNumberFormat="1" applyFont="1" applyFill="1" applyBorder="1" applyAlignment="1" applyProtection="1">
      <alignment vertical="center"/>
      <protection locked="0"/>
    </xf>
    <xf numFmtId="167" fontId="5" fillId="0" borderId="5" xfId="2" applyNumberFormat="1" applyFont="1" applyBorder="1" applyAlignment="1">
      <alignment vertical="center"/>
    </xf>
    <xf numFmtId="167" fontId="7" fillId="0" borderId="14" xfId="2" applyNumberFormat="1" applyFont="1" applyBorder="1" applyAlignment="1" applyProtection="1">
      <alignment vertical="center"/>
      <protection locked="0"/>
    </xf>
    <xf numFmtId="4" fontId="5" fillId="0" borderId="5" xfId="2" applyNumberFormat="1" applyFont="1" applyBorder="1" applyAlignment="1">
      <alignment vertical="center"/>
    </xf>
    <xf numFmtId="167" fontId="5" fillId="0" borderId="8" xfId="2" applyNumberFormat="1" applyFont="1" applyBorder="1" applyAlignment="1">
      <alignment vertical="center"/>
    </xf>
    <xf numFmtId="167" fontId="20" fillId="0" borderId="8" xfId="2" applyNumberFormat="1" applyFont="1" applyBorder="1" applyAlignment="1" applyProtection="1">
      <alignment vertical="center"/>
      <protection locked="0"/>
    </xf>
    <xf numFmtId="169" fontId="5" fillId="0" borderId="9" xfId="3" applyNumberFormat="1" applyFont="1" applyBorder="1" applyAlignment="1" applyProtection="1">
      <alignment vertical="center"/>
    </xf>
    <xf numFmtId="167" fontId="5" fillId="0" borderId="5" xfId="2" applyNumberFormat="1" applyFont="1" applyBorder="1" applyAlignment="1" applyProtection="1">
      <alignment vertical="center"/>
    </xf>
    <xf numFmtId="167" fontId="5" fillId="0" borderId="9" xfId="3" applyNumberFormat="1" applyFont="1" applyBorder="1" applyAlignment="1" applyProtection="1">
      <alignment vertical="center"/>
    </xf>
    <xf numFmtId="167" fontId="5" fillId="0" borderId="10" xfId="3" applyNumberFormat="1" applyFont="1" applyBorder="1" applyAlignment="1" applyProtection="1">
      <alignment vertical="center"/>
    </xf>
    <xf numFmtId="167" fontId="5" fillId="0" borderId="17" xfId="3" applyNumberFormat="1" applyFont="1" applyBorder="1" applyAlignment="1" applyProtection="1">
      <alignment vertical="center"/>
    </xf>
    <xf numFmtId="173" fontId="5" fillId="0" borderId="12" xfId="2" applyNumberFormat="1" applyFont="1" applyBorder="1" applyAlignment="1" applyProtection="1">
      <alignment vertical="center"/>
      <protection locked="0"/>
    </xf>
    <xf numFmtId="173" fontId="5" fillId="0" borderId="21" xfId="2" applyNumberFormat="1" applyFont="1" applyBorder="1" applyAlignment="1" applyProtection="1">
      <alignment vertical="center"/>
      <protection locked="0"/>
    </xf>
    <xf numFmtId="167" fontId="7" fillId="0" borderId="8" xfId="2" applyNumberFormat="1" applyFont="1" applyBorder="1" applyAlignment="1" applyProtection="1">
      <alignment vertical="center"/>
      <protection locked="0"/>
    </xf>
    <xf numFmtId="167" fontId="5" fillId="0" borderId="5" xfId="2" applyNumberFormat="1" applyFont="1" applyBorder="1" applyAlignment="1" applyProtection="1">
      <alignment vertical="center"/>
      <protection locked="0"/>
    </xf>
    <xf numFmtId="167" fontId="5" fillId="0" borderId="12" xfId="2" applyNumberFormat="1" applyFont="1" applyBorder="1" applyAlignment="1" applyProtection="1">
      <alignment vertical="center"/>
      <protection locked="0"/>
    </xf>
    <xf numFmtId="167" fontId="5" fillId="0" borderId="13" xfId="2" applyNumberFormat="1" applyFont="1" applyBorder="1" applyAlignment="1" applyProtection="1">
      <alignment vertical="center"/>
      <protection locked="0"/>
    </xf>
    <xf numFmtId="167" fontId="7" fillId="0" borderId="5" xfId="2" applyNumberFormat="1" applyFont="1" applyBorder="1" applyAlignment="1" applyProtection="1">
      <alignment vertical="center"/>
      <protection locked="0"/>
    </xf>
    <xf numFmtId="167" fontId="7" fillId="0" borderId="1" xfId="3" applyNumberFormat="1" applyFont="1" applyBorder="1" applyAlignment="1">
      <alignment vertical="center"/>
    </xf>
    <xf numFmtId="167" fontId="5" fillId="0" borderId="8" xfId="2" applyNumberFormat="1" applyFont="1" applyBorder="1" applyAlignment="1" applyProtection="1">
      <alignment vertical="center"/>
      <protection locked="0"/>
    </xf>
    <xf numFmtId="167" fontId="7" fillId="0" borderId="11" xfId="2" applyNumberFormat="1" applyFont="1" applyBorder="1" applyAlignment="1" applyProtection="1">
      <alignment vertical="center"/>
      <protection locked="0"/>
    </xf>
    <xf numFmtId="169" fontId="5" fillId="0" borderId="8" xfId="2" applyNumberFormat="1" applyFont="1" applyBorder="1" applyAlignment="1" applyProtection="1">
      <alignment vertical="center"/>
      <protection locked="0"/>
    </xf>
    <xf numFmtId="3" fontId="15" fillId="4" borderId="0" xfId="0" applyNumberFormat="1" applyFont="1" applyFill="1" applyBorder="1"/>
    <xf numFmtId="0" fontId="9" fillId="0" borderId="0" xfId="0" applyFont="1" applyAlignment="1"/>
    <xf numFmtId="176" fontId="2" fillId="2" borderId="0" xfId="0" applyNumberFormat="1" applyFont="1" applyFill="1" applyBorder="1"/>
    <xf numFmtId="0" fontId="15" fillId="0" borderId="22" xfId="0" applyFont="1" applyBorder="1" applyAlignment="1">
      <alignment vertical="center"/>
    </xf>
    <xf numFmtId="168" fontId="17" fillId="0" borderId="19" xfId="3" applyFont="1" applyBorder="1" applyAlignment="1">
      <alignment vertical="center"/>
    </xf>
    <xf numFmtId="0" fontId="16" fillId="0" borderId="17" xfId="0" quotePrefix="1" applyFont="1" applyBorder="1" applyAlignment="1">
      <alignment horizontal="right" vertical="center"/>
    </xf>
    <xf numFmtId="0" fontId="16" fillId="0" borderId="25" xfId="0" applyFont="1" applyFill="1" applyBorder="1" applyAlignment="1">
      <alignment vertical="center"/>
    </xf>
    <xf numFmtId="168" fontId="16" fillId="0" borderId="18" xfId="3" applyFont="1" applyBorder="1" applyAlignment="1">
      <alignment vertical="center"/>
    </xf>
    <xf numFmtId="167" fontId="16" fillId="0" borderId="8" xfId="2" applyNumberFormat="1" applyFont="1" applyBorder="1" applyAlignment="1" applyProtection="1">
      <alignment vertical="center"/>
      <protection locked="0"/>
    </xf>
    <xf numFmtId="0" fontId="16" fillId="0" borderId="1" xfId="0" quotePrefix="1" applyFont="1" applyBorder="1" applyAlignment="1">
      <alignment horizontal="right" vertical="center"/>
    </xf>
    <xf numFmtId="0" fontId="16" fillId="0" borderId="26" xfId="0" applyFont="1" applyFill="1" applyBorder="1" applyAlignment="1">
      <alignment vertical="center"/>
    </xf>
    <xf numFmtId="168" fontId="16" fillId="0" borderId="0" xfId="3" applyFont="1" applyBorder="1" applyAlignment="1">
      <alignment vertical="center"/>
    </xf>
    <xf numFmtId="167" fontId="16" fillId="0" borderId="14" xfId="2" applyNumberFormat="1" applyFont="1" applyBorder="1" applyAlignment="1" applyProtection="1">
      <alignment vertical="center"/>
      <protection locked="0"/>
    </xf>
    <xf numFmtId="168" fontId="17" fillId="0" borderId="27" xfId="3" applyFont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167" fontId="16" fillId="0" borderId="8" xfId="2" applyNumberFormat="1" applyFont="1" applyFill="1" applyBorder="1" applyAlignment="1" applyProtection="1">
      <alignment vertical="center"/>
      <protection locked="0"/>
    </xf>
    <xf numFmtId="167" fontId="16" fillId="0" borderId="14" xfId="2" applyNumberFormat="1" applyFont="1" applyFill="1" applyBorder="1" applyAlignment="1" applyProtection="1">
      <alignment vertical="center"/>
      <protection locked="0"/>
    </xf>
    <xf numFmtId="168" fontId="16" fillId="0" borderId="22" xfId="3" applyFont="1" applyBorder="1" applyAlignment="1">
      <alignment vertical="center"/>
    </xf>
    <xf numFmtId="167" fontId="16" fillId="0" borderId="12" xfId="2" applyNumberFormat="1" applyFont="1" applyBorder="1" applyAlignment="1" applyProtection="1">
      <alignment vertical="center"/>
      <protection locked="0"/>
    </xf>
    <xf numFmtId="167" fontId="16" fillId="0" borderId="5" xfId="2" applyNumberFormat="1" applyFont="1" applyBorder="1" applyAlignment="1" applyProtection="1">
      <alignment vertical="center"/>
      <protection locked="0"/>
    </xf>
    <xf numFmtId="168" fontId="16" fillId="0" borderId="18" xfId="3" applyFont="1" applyFill="1" applyBorder="1" applyAlignment="1">
      <alignment vertical="center"/>
    </xf>
    <xf numFmtId="4" fontId="16" fillId="0" borderId="20" xfId="2" applyNumberFormat="1" applyFont="1" applyFill="1" applyBorder="1" applyAlignment="1">
      <alignment vertical="center"/>
    </xf>
    <xf numFmtId="4" fontId="16" fillId="0" borderId="25" xfId="2" applyNumberFormat="1" applyFont="1" applyFill="1" applyBorder="1" applyAlignment="1">
      <alignment vertical="center"/>
    </xf>
    <xf numFmtId="168" fontId="16" fillId="0" borderId="9" xfId="3" applyFont="1" applyBorder="1" applyAlignment="1">
      <alignment vertical="center"/>
    </xf>
    <xf numFmtId="168" fontId="16" fillId="0" borderId="19" xfId="3" applyFont="1" applyBorder="1" applyAlignment="1">
      <alignment vertical="center"/>
    </xf>
    <xf numFmtId="168" fontId="16" fillId="0" borderId="23" xfId="3" applyFont="1" applyBorder="1" applyAlignment="1">
      <alignment vertical="center"/>
    </xf>
    <xf numFmtId="167" fontId="16" fillId="0" borderId="13" xfId="2" applyNumberFormat="1" applyFont="1" applyBorder="1" applyAlignment="1" applyProtection="1">
      <alignment vertical="center"/>
      <protection locked="0"/>
    </xf>
    <xf numFmtId="0" fontId="16" fillId="0" borderId="2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 wrapText="1"/>
    </xf>
    <xf numFmtId="49" fontId="16" fillId="0" borderId="17" xfId="0" quotePrefix="1" applyNumberFormat="1" applyFont="1" applyBorder="1" applyAlignment="1">
      <alignment horizontal="right" vertical="center"/>
    </xf>
    <xf numFmtId="168" fontId="17" fillId="11" borderId="9" xfId="3" applyFont="1" applyFill="1" applyBorder="1" applyAlignment="1">
      <alignment vertical="center"/>
    </xf>
    <xf numFmtId="168" fontId="17" fillId="11" borderId="17" xfId="3" applyFont="1" applyFill="1" applyBorder="1" applyAlignment="1">
      <alignment vertical="center"/>
    </xf>
    <xf numFmtId="168" fontId="17" fillId="11" borderId="19" xfId="3" applyFont="1" applyFill="1" applyBorder="1" applyAlignment="1">
      <alignment vertical="center"/>
    </xf>
    <xf numFmtId="167" fontId="17" fillId="11" borderId="8" xfId="2" applyNumberFormat="1" applyFont="1" applyFill="1" applyBorder="1" applyAlignment="1" applyProtection="1">
      <alignment vertical="center"/>
      <protection locked="0"/>
    </xf>
    <xf numFmtId="168" fontId="17" fillId="11" borderId="27" xfId="3" applyFont="1" applyFill="1" applyBorder="1" applyAlignment="1">
      <alignment vertical="center"/>
    </xf>
    <xf numFmtId="168" fontId="17" fillId="11" borderId="28" xfId="3" applyFont="1" applyFill="1" applyBorder="1" applyAlignment="1">
      <alignment vertical="center"/>
    </xf>
    <xf numFmtId="168" fontId="16" fillId="11" borderId="28" xfId="3" applyFont="1" applyFill="1" applyBorder="1" applyAlignment="1">
      <alignment vertical="center"/>
    </xf>
    <xf numFmtId="167" fontId="17" fillId="11" borderId="6" xfId="2" applyNumberFormat="1" applyFont="1" applyFill="1" applyBorder="1" applyAlignment="1" applyProtection="1">
      <alignment vertical="center"/>
      <protection locked="0"/>
    </xf>
    <xf numFmtId="168" fontId="17" fillId="11" borderId="29" xfId="3" applyFont="1" applyFill="1" applyBorder="1" applyAlignment="1">
      <alignment vertical="center"/>
    </xf>
    <xf numFmtId="168" fontId="17" fillId="11" borderId="30" xfId="3" applyFont="1" applyFill="1" applyBorder="1" applyAlignment="1">
      <alignment vertical="center"/>
    </xf>
    <xf numFmtId="168" fontId="17" fillId="11" borderId="0" xfId="3" applyFont="1" applyFill="1" applyBorder="1" applyAlignment="1">
      <alignment vertical="center"/>
    </xf>
    <xf numFmtId="167" fontId="17" fillId="11" borderId="14" xfId="2" applyNumberFormat="1" applyFont="1" applyFill="1" applyBorder="1" applyAlignment="1" applyProtection="1">
      <alignment vertical="center"/>
      <protection locked="0"/>
    </xf>
    <xf numFmtId="168" fontId="16" fillId="11" borderId="30" xfId="3" applyFont="1" applyFill="1" applyBorder="1" applyAlignment="1">
      <alignment vertical="center"/>
    </xf>
    <xf numFmtId="167" fontId="17" fillId="11" borderId="7" xfId="2" applyNumberFormat="1" applyFont="1" applyFill="1" applyBorder="1" applyAlignment="1" applyProtection="1">
      <alignment vertical="center"/>
      <protection locked="0"/>
    </xf>
    <xf numFmtId="168" fontId="17" fillId="11" borderId="18" xfId="3" applyFont="1" applyFill="1" applyBorder="1" applyAlignment="1">
      <alignment vertical="center"/>
    </xf>
    <xf numFmtId="168" fontId="16" fillId="11" borderId="18" xfId="3" applyFont="1" applyFill="1" applyBorder="1" applyAlignment="1">
      <alignment vertical="center"/>
    </xf>
    <xf numFmtId="168" fontId="17" fillId="2" borderId="29" xfId="3" applyFont="1" applyFill="1" applyBorder="1" applyAlignment="1">
      <alignment vertical="center"/>
    </xf>
    <xf numFmtId="168" fontId="17" fillId="2" borderId="30" xfId="3" applyFont="1" applyFill="1" applyBorder="1" applyAlignment="1">
      <alignment vertical="center"/>
    </xf>
    <xf numFmtId="172" fontId="17" fillId="2" borderId="30" xfId="3" applyNumberFormat="1" applyFont="1" applyFill="1" applyBorder="1" applyAlignment="1" applyProtection="1">
      <alignment horizontal="left" vertical="center"/>
    </xf>
    <xf numFmtId="167" fontId="17" fillId="2" borderId="7" xfId="2" applyNumberFormat="1" applyFont="1" applyFill="1" applyBorder="1" applyAlignment="1" applyProtection="1">
      <alignment vertical="center"/>
      <protection locked="0"/>
    </xf>
    <xf numFmtId="37" fontId="5" fillId="0" borderId="17" xfId="3" applyNumberFormat="1" applyFont="1" applyBorder="1" applyAlignment="1" applyProtection="1">
      <alignment vertical="center"/>
    </xf>
    <xf numFmtId="37" fontId="7" fillId="0" borderId="10" xfId="3" applyNumberFormat="1" applyFont="1" applyBorder="1" applyAlignment="1" applyProtection="1">
      <alignment vertical="center"/>
    </xf>
    <xf numFmtId="4" fontId="6" fillId="0" borderId="35" xfId="3" applyNumberFormat="1" applyFont="1" applyFill="1" applyBorder="1" applyAlignment="1">
      <alignment horizontal="center" vertical="center" wrapText="1"/>
    </xf>
    <xf numFmtId="4" fontId="7" fillId="0" borderId="36" xfId="2" applyNumberFormat="1" applyFont="1" applyBorder="1" applyAlignment="1" applyProtection="1">
      <alignment horizontal="centerContinuous" vertical="center"/>
      <protection locked="0"/>
    </xf>
    <xf numFmtId="4" fontId="7" fillId="0" borderId="37" xfId="2" applyNumberFormat="1" applyFont="1" applyBorder="1" applyAlignment="1" applyProtection="1">
      <alignment horizontal="centerContinuous" vertical="center"/>
      <protection locked="0"/>
    </xf>
    <xf numFmtId="167" fontId="7" fillId="0" borderId="38" xfId="2" applyNumberFormat="1" applyFont="1" applyBorder="1" applyAlignment="1" applyProtection="1">
      <alignment vertical="center"/>
      <protection locked="0"/>
    </xf>
    <xf numFmtId="167" fontId="7" fillId="0" borderId="39" xfId="2" applyNumberFormat="1" applyFont="1" applyBorder="1" applyAlignment="1" applyProtection="1">
      <alignment vertical="center"/>
      <protection locked="0"/>
    </xf>
    <xf numFmtId="167" fontId="5" fillId="0" borderId="38" xfId="2" applyNumberFormat="1" applyFont="1" applyBorder="1" applyAlignment="1" applyProtection="1">
      <alignment vertical="center"/>
      <protection locked="0"/>
    </xf>
    <xf numFmtId="167" fontId="5" fillId="0" borderId="40" xfId="2" applyNumberFormat="1" applyFont="1" applyBorder="1" applyAlignment="1" applyProtection="1">
      <alignment vertical="center"/>
      <protection locked="0"/>
    </xf>
    <xf numFmtId="167" fontId="5" fillId="0" borderId="35" xfId="2" applyNumberFormat="1" applyFont="1" applyBorder="1" applyAlignment="1" applyProtection="1">
      <alignment vertical="center"/>
      <protection locked="0"/>
    </xf>
    <xf numFmtId="167" fontId="5" fillId="0" borderId="39" xfId="2" applyNumberFormat="1" applyFont="1" applyBorder="1" applyAlignment="1" applyProtection="1">
      <alignment vertical="center"/>
      <protection locked="0"/>
    </xf>
    <xf numFmtId="169" fontId="5" fillId="0" borderId="39" xfId="2" applyNumberFormat="1" applyFont="1" applyBorder="1" applyAlignment="1" applyProtection="1">
      <alignment vertical="center"/>
      <protection locked="0"/>
    </xf>
    <xf numFmtId="167" fontId="5" fillId="0" borderId="41" xfId="2" applyNumberFormat="1" applyFont="1" applyBorder="1" applyAlignment="1" applyProtection="1">
      <alignment vertical="center"/>
      <protection locked="0"/>
    </xf>
    <xf numFmtId="167" fontId="5" fillId="0" borderId="42" xfId="2" applyNumberFormat="1" applyFont="1" applyBorder="1" applyAlignment="1" applyProtection="1">
      <alignment vertical="center"/>
      <protection locked="0"/>
    </xf>
    <xf numFmtId="167" fontId="5" fillId="0" borderId="43" xfId="2" applyNumberFormat="1" applyFont="1" applyBorder="1" applyAlignment="1" applyProtection="1">
      <alignment vertical="center"/>
      <protection locked="0"/>
    </xf>
    <xf numFmtId="167" fontId="7" fillId="0" borderId="38" xfId="2" applyNumberFormat="1" applyFont="1" applyFill="1" applyBorder="1" applyAlignment="1" applyProtection="1">
      <alignment vertical="center"/>
      <protection locked="0"/>
    </xf>
    <xf numFmtId="167" fontId="7" fillId="0" borderId="39" xfId="2" applyNumberFormat="1" applyFont="1" applyFill="1" applyBorder="1" applyAlignment="1" applyProtection="1">
      <alignment vertical="center"/>
      <protection locked="0"/>
    </xf>
    <xf numFmtId="167" fontId="5" fillId="0" borderId="38" xfId="2" applyNumberFormat="1" applyFont="1" applyFill="1" applyBorder="1" applyAlignment="1" applyProtection="1">
      <alignment vertical="center"/>
      <protection locked="0"/>
    </xf>
    <xf numFmtId="167" fontId="5" fillId="0" borderId="35" xfId="2" applyNumberFormat="1" applyFont="1" applyFill="1" applyBorder="1" applyAlignment="1" applyProtection="1">
      <alignment vertical="center"/>
      <protection locked="0"/>
    </xf>
    <xf numFmtId="167" fontId="7" fillId="0" borderId="41" xfId="2" applyNumberFormat="1" applyFont="1" applyFill="1" applyBorder="1" applyAlignment="1" applyProtection="1">
      <alignment vertical="center"/>
      <protection locked="0"/>
    </xf>
    <xf numFmtId="167" fontId="7" fillId="0" borderId="35" xfId="2" applyNumberFormat="1" applyFont="1" applyFill="1" applyBorder="1" applyAlignment="1" applyProtection="1">
      <alignment vertical="center"/>
      <protection locked="0"/>
    </xf>
    <xf numFmtId="167" fontId="7" fillId="0" borderId="42" xfId="2" applyNumberFormat="1" applyFont="1" applyFill="1" applyBorder="1" applyAlignment="1" applyProtection="1">
      <alignment vertical="center"/>
      <protection locked="0"/>
    </xf>
    <xf numFmtId="167" fontId="7" fillId="0" borderId="44" xfId="2" applyNumberFormat="1" applyFont="1" applyFill="1" applyBorder="1" applyAlignment="1" applyProtection="1">
      <alignment vertical="center"/>
      <protection locked="0"/>
    </xf>
    <xf numFmtId="167" fontId="5" fillId="0" borderId="46" xfId="2" applyNumberFormat="1" applyFont="1" applyFill="1" applyBorder="1" applyAlignment="1" applyProtection="1">
      <alignment vertical="center"/>
      <protection locked="0"/>
    </xf>
    <xf numFmtId="167" fontId="5" fillId="0" borderId="43" xfId="2" applyNumberFormat="1" applyFont="1" applyFill="1" applyBorder="1" applyAlignment="1" applyProtection="1">
      <alignment vertical="center"/>
      <protection locked="0"/>
    </xf>
    <xf numFmtId="167" fontId="5" fillId="0" borderId="39" xfId="2" applyNumberFormat="1" applyFont="1" applyFill="1" applyBorder="1" applyAlignment="1" applyProtection="1">
      <alignment vertical="center"/>
      <protection locked="0"/>
    </xf>
    <xf numFmtId="167" fontId="7" fillId="0" borderId="47" xfId="2" applyNumberFormat="1" applyFont="1" applyFill="1" applyBorder="1" applyAlignment="1">
      <alignment vertical="center"/>
    </xf>
    <xf numFmtId="167" fontId="7" fillId="0" borderId="48" xfId="2" applyNumberFormat="1" applyFont="1" applyFill="1" applyBorder="1" applyAlignment="1">
      <alignment vertical="center"/>
    </xf>
    <xf numFmtId="167" fontId="7" fillId="0" borderId="49" xfId="2" applyNumberFormat="1" applyFont="1" applyFill="1" applyBorder="1" applyAlignment="1">
      <alignment vertical="center"/>
    </xf>
    <xf numFmtId="167" fontId="7" fillId="0" borderId="41" xfId="2" applyNumberFormat="1" applyFont="1" applyBorder="1" applyAlignment="1" applyProtection="1">
      <alignment vertical="center"/>
      <protection locked="0"/>
    </xf>
    <xf numFmtId="167" fontId="7" fillId="0" borderId="35" xfId="2" applyNumberFormat="1" applyFont="1" applyBorder="1" applyAlignment="1" applyProtection="1">
      <alignment vertical="center"/>
      <protection locked="0"/>
    </xf>
    <xf numFmtId="167" fontId="7" fillId="0" borderId="44" xfId="2" applyNumberFormat="1" applyFont="1" applyBorder="1" applyAlignment="1" applyProtection="1">
      <alignment vertical="center"/>
      <protection locked="0"/>
    </xf>
    <xf numFmtId="167" fontId="7" fillId="0" borderId="45" xfId="3" applyNumberFormat="1" applyFont="1" applyBorder="1" applyAlignment="1">
      <alignment vertical="center"/>
    </xf>
    <xf numFmtId="167" fontId="5" fillId="0" borderId="46" xfId="2" applyNumberFormat="1" applyFont="1" applyBorder="1" applyAlignment="1" applyProtection="1">
      <alignment vertical="center"/>
      <protection locked="0"/>
    </xf>
    <xf numFmtId="168" fontId="22" fillId="0" borderId="0" xfId="3" applyFont="1" applyFill="1" applyBorder="1" applyAlignment="1"/>
    <xf numFmtId="43" fontId="5" fillId="0" borderId="0" xfId="1" applyFont="1" applyFill="1" applyBorder="1" applyAlignment="1">
      <alignment vertical="center"/>
    </xf>
    <xf numFmtId="37" fontId="7" fillId="0" borderId="0" xfId="3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76" fontId="2" fillId="0" borderId="0" xfId="0" applyNumberFormat="1" applyFont="1" applyBorder="1"/>
    <xf numFmtId="177" fontId="11" fillId="0" borderId="0" xfId="1" applyNumberFormat="1" applyFont="1" applyFill="1" applyBorder="1" applyAlignment="1">
      <alignment horizontal="right" vertical="center"/>
    </xf>
    <xf numFmtId="166" fontId="2" fillId="4" borderId="0" xfId="0" applyNumberFormat="1" applyFont="1" applyFill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176" fontId="2" fillId="4" borderId="0" xfId="0" applyNumberFormat="1" applyFont="1" applyFill="1" applyBorder="1"/>
    <xf numFmtId="168" fontId="5" fillId="0" borderId="21" xfId="3" applyFont="1" applyBorder="1" applyAlignment="1">
      <alignment vertical="center"/>
    </xf>
    <xf numFmtId="168" fontId="5" fillId="0" borderId="22" xfId="3" applyFont="1" applyBorder="1" applyAlignment="1">
      <alignment vertical="center"/>
    </xf>
    <xf numFmtId="4" fontId="6" fillId="0" borderId="50" xfId="3" applyNumberFormat="1" applyFont="1" applyFill="1" applyBorder="1" applyAlignment="1">
      <alignment horizontal="center" vertical="center" wrapText="1"/>
    </xf>
    <xf numFmtId="37" fontId="7" fillId="0" borderId="34" xfId="3" applyNumberFormat="1" applyFont="1" applyBorder="1" applyAlignment="1" applyProtection="1">
      <alignment vertical="center"/>
    </xf>
    <xf numFmtId="37" fontId="7" fillId="0" borderId="51" xfId="3" applyNumberFormat="1" applyFont="1" applyBorder="1" applyAlignment="1" applyProtection="1">
      <alignment vertical="center"/>
    </xf>
    <xf numFmtId="0" fontId="21" fillId="0" borderId="52" xfId="0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4" fontId="6" fillId="0" borderId="54" xfId="2" applyNumberFormat="1" applyFont="1" applyBorder="1" applyAlignment="1" applyProtection="1">
      <alignment horizontal="centerContinuous" vertical="center"/>
      <protection locked="0"/>
    </xf>
    <xf numFmtId="167" fontId="7" fillId="0" borderId="53" xfId="2" applyNumberFormat="1" applyFont="1" applyBorder="1" applyAlignment="1" applyProtection="1">
      <alignment vertical="center"/>
      <protection locked="0"/>
    </xf>
    <xf numFmtId="167" fontId="5" fillId="0" borderId="55" xfId="2" applyNumberFormat="1" applyFont="1" applyBorder="1" applyAlignment="1" applyProtection="1">
      <alignment vertical="center"/>
      <protection locked="0"/>
    </xf>
    <xf numFmtId="167" fontId="5" fillId="0" borderId="56" xfId="2" applyNumberFormat="1" applyFont="1" applyBorder="1" applyAlignment="1" applyProtection="1">
      <alignment vertical="center"/>
      <protection locked="0"/>
    </xf>
    <xf numFmtId="167" fontId="5" fillId="0" borderId="57" xfId="2" applyNumberFormat="1" applyFont="1" applyBorder="1" applyAlignment="1" applyProtection="1">
      <alignment vertical="center"/>
      <protection locked="0"/>
    </xf>
    <xf numFmtId="167" fontId="5" fillId="0" borderId="53" xfId="2" applyNumberFormat="1" applyFont="1" applyBorder="1" applyAlignment="1" applyProtection="1">
      <alignment vertical="center"/>
      <protection locked="0"/>
    </xf>
    <xf numFmtId="167" fontId="7" fillId="0" borderId="56" xfId="2" applyNumberFormat="1" applyFont="1" applyBorder="1" applyAlignment="1" applyProtection="1">
      <alignment vertical="center"/>
      <protection locked="0"/>
    </xf>
    <xf numFmtId="167" fontId="7" fillId="0" borderId="54" xfId="2" applyNumberFormat="1" applyFont="1" applyFill="1" applyBorder="1" applyAlignment="1" applyProtection="1">
      <alignment vertical="center"/>
      <protection locked="0"/>
    </xf>
    <xf numFmtId="37" fontId="7" fillId="0" borderId="58" xfId="3" applyNumberFormat="1" applyFont="1" applyBorder="1" applyAlignment="1" applyProtection="1">
      <alignment vertical="center"/>
    </xf>
    <xf numFmtId="167" fontId="7" fillId="0" borderId="59" xfId="2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3" fontId="30" fillId="0" borderId="0" xfId="0" applyNumberFormat="1" applyFont="1" applyBorder="1"/>
    <xf numFmtId="3" fontId="30" fillId="0" borderId="0" xfId="0" applyNumberFormat="1" applyFont="1" applyFill="1" applyBorder="1"/>
    <xf numFmtId="0" fontId="30" fillId="0" borderId="0" xfId="0" applyFont="1" applyBorder="1"/>
    <xf numFmtId="0" fontId="31" fillId="0" borderId="15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3" fontId="16" fillId="2" borderId="0" xfId="0" applyNumberFormat="1" applyFont="1" applyFill="1" applyBorder="1"/>
    <xf numFmtId="3" fontId="16" fillId="0" borderId="0" xfId="0" applyNumberFormat="1" applyFont="1" applyBorder="1"/>
    <xf numFmtId="3" fontId="16" fillId="4" borderId="0" xfId="0" applyNumberFormat="1" applyFont="1" applyFill="1" applyBorder="1"/>
    <xf numFmtId="3" fontId="16" fillId="2" borderId="0" xfId="0" applyNumberFormat="1" applyFont="1" applyFill="1" applyBorder="1" applyAlignment="1"/>
    <xf numFmtId="166" fontId="16" fillId="0" borderId="0" xfId="0" applyNumberFormat="1" applyFont="1" applyBorder="1"/>
    <xf numFmtId="166" fontId="16" fillId="4" borderId="0" xfId="0" applyNumberFormat="1" applyFont="1" applyFill="1" applyBorder="1"/>
    <xf numFmtId="166" fontId="16" fillId="2" borderId="0" xfId="0" applyNumberFormat="1" applyFont="1" applyFill="1" applyBorder="1"/>
    <xf numFmtId="4" fontId="11" fillId="0" borderId="0" xfId="1" applyNumberFormat="1" applyFont="1" applyFill="1" applyBorder="1" applyAlignment="1">
      <alignment horizontal="right" vertical="center"/>
    </xf>
    <xf numFmtId="4" fontId="11" fillId="4" borderId="0" xfId="1" applyNumberFormat="1" applyFont="1" applyFill="1" applyBorder="1" applyAlignment="1">
      <alignment horizontal="right" vertical="center"/>
    </xf>
    <xf numFmtId="4" fontId="11" fillId="0" borderId="0" xfId="1" applyNumberFormat="1" applyFont="1" applyBorder="1" applyAlignment="1">
      <alignment horizontal="right" vertical="center"/>
    </xf>
    <xf numFmtId="4" fontId="11" fillId="2" borderId="0" xfId="1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/>
    </xf>
    <xf numFmtId="4" fontId="2" fillId="0" borderId="0" xfId="0" applyNumberFormat="1" applyFont="1"/>
    <xf numFmtId="4" fontId="2" fillId="4" borderId="0" xfId="0" applyNumberFormat="1" applyFont="1" applyFill="1"/>
    <xf numFmtId="0" fontId="2" fillId="4" borderId="0" xfId="0" applyFont="1" applyFill="1"/>
    <xf numFmtId="4" fontId="2" fillId="2" borderId="0" xfId="0" applyNumberFormat="1" applyFont="1" applyFill="1"/>
    <xf numFmtId="2" fontId="2" fillId="2" borderId="0" xfId="0" applyNumberFormat="1" applyFont="1" applyFill="1"/>
    <xf numFmtId="2" fontId="2" fillId="0" borderId="0" xfId="0" applyNumberFormat="1" applyFont="1"/>
    <xf numFmtId="2" fontId="2" fillId="4" borderId="0" xfId="0" applyNumberFormat="1" applyFont="1" applyFill="1"/>
    <xf numFmtId="179" fontId="2" fillId="2" borderId="0" xfId="1" applyNumberFormat="1" applyFont="1" applyFill="1" applyBorder="1"/>
    <xf numFmtId="2" fontId="2" fillId="2" borderId="0" xfId="1" applyNumberFormat="1" applyFont="1" applyFill="1" applyBorder="1"/>
    <xf numFmtId="3" fontId="2" fillId="0" borderId="0" xfId="0" applyNumberFormat="1" applyFont="1"/>
    <xf numFmtId="3" fontId="2" fillId="4" borderId="0" xfId="0" applyNumberFormat="1" applyFont="1" applyFill="1"/>
    <xf numFmtId="17" fontId="2" fillId="0" borderId="0" xfId="0" applyNumberFormat="1" applyFont="1"/>
    <xf numFmtId="178" fontId="2" fillId="0" borderId="0" xfId="0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3" fontId="2" fillId="2" borderId="0" xfId="0" applyNumberFormat="1" applyFont="1" applyFill="1"/>
    <xf numFmtId="0" fontId="2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2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vertical="top"/>
    </xf>
    <xf numFmtId="4" fontId="6" fillId="9" borderId="31" xfId="3" applyNumberFormat="1" applyFont="1" applyFill="1" applyBorder="1" applyAlignment="1">
      <alignment horizontal="center" vertical="center" wrapText="1"/>
    </xf>
    <xf numFmtId="4" fontId="6" fillId="9" borderId="32" xfId="3" applyNumberFormat="1" applyFont="1" applyFill="1" applyBorder="1" applyAlignment="1">
      <alignment horizontal="center" vertical="center" wrapText="1"/>
    </xf>
    <xf numFmtId="4" fontId="6" fillId="9" borderId="33" xfId="3" applyNumberFormat="1" applyFont="1" applyFill="1" applyBorder="1" applyAlignment="1">
      <alignment horizontal="center" vertical="center" wrapText="1"/>
    </xf>
    <xf numFmtId="4" fontId="6" fillId="12" borderId="31" xfId="3" applyNumberFormat="1" applyFont="1" applyFill="1" applyBorder="1" applyAlignment="1">
      <alignment horizontal="center" vertical="center" wrapText="1"/>
    </xf>
    <xf numFmtId="4" fontId="6" fillId="12" borderId="32" xfId="3" applyNumberFormat="1" applyFont="1" applyFill="1" applyBorder="1" applyAlignment="1">
      <alignment horizontal="center" vertical="center" wrapText="1"/>
    </xf>
    <xf numFmtId="4" fontId="6" fillId="12" borderId="33" xfId="3" applyNumberFormat="1" applyFont="1" applyFill="1" applyBorder="1" applyAlignment="1">
      <alignment horizontal="center" vertical="center" wrapText="1"/>
    </xf>
    <xf numFmtId="168" fontId="5" fillId="0" borderId="18" xfId="3" applyFont="1" applyBorder="1" applyAlignment="1">
      <alignment vertical="center" wrapText="1"/>
    </xf>
    <xf numFmtId="0" fontId="0" fillId="0" borderId="18" xfId="0" applyBorder="1" applyAlignment="1">
      <alignment vertical="center"/>
    </xf>
    <xf numFmtId="168" fontId="5" fillId="0" borderId="19" xfId="3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4" fontId="6" fillId="10" borderId="31" xfId="3" applyNumberFormat="1" applyFont="1" applyFill="1" applyBorder="1" applyAlignment="1">
      <alignment horizontal="center" vertical="center" wrapText="1"/>
    </xf>
    <xf numFmtId="4" fontId="6" fillId="10" borderId="32" xfId="3" applyNumberFormat="1" applyFont="1" applyFill="1" applyBorder="1" applyAlignment="1">
      <alignment horizontal="center" vertical="center" wrapText="1"/>
    </xf>
    <xf numFmtId="4" fontId="6" fillId="10" borderId="33" xfId="3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</cellXfs>
  <cellStyles count="31">
    <cellStyle name="1Kopf" xfId="11" xr:uid="{00000000-0005-0000-0000-000000000000}"/>
    <cellStyle name="2gelb" xfId="12" xr:uid="{00000000-0005-0000-0000-000001000000}"/>
    <cellStyle name="3Summe" xfId="13" xr:uid="{00000000-0005-0000-0000-000002000000}"/>
    <cellStyle name="3Summe 2" xfId="19" xr:uid="{00000000-0005-0000-0000-000003000000}"/>
    <cellStyle name="Dezimal_La2000" xfId="2" xr:uid="{00000000-0005-0000-0000-000004000000}"/>
    <cellStyle name="Komma" xfId="1" builtinId="3"/>
    <cellStyle name="Komma 2" xfId="8" xr:uid="{00000000-0005-0000-0000-000006000000}"/>
    <cellStyle name="Komma 2 2" xfId="25" xr:uid="{00000000-0005-0000-0000-000007000000}"/>
    <cellStyle name="Komma 2 2 2" xfId="30" xr:uid="{00000000-0005-0000-0000-000008000000}"/>
    <cellStyle name="Komma 2 3" xfId="21" xr:uid="{00000000-0005-0000-0000-000009000000}"/>
    <cellStyle name="Komma 2 4" xfId="28" xr:uid="{00000000-0005-0000-0000-00000A000000}"/>
    <cellStyle name="Komma 2 5" xfId="14" xr:uid="{00000000-0005-0000-0000-00000B000000}"/>
    <cellStyle name="Komma 3" xfId="22" xr:uid="{00000000-0005-0000-0000-00000C000000}"/>
    <cellStyle name="Komma 4" xfId="18" xr:uid="{00000000-0005-0000-0000-00000D000000}"/>
    <cellStyle name="neu" xfId="15" xr:uid="{00000000-0005-0000-0000-00000E000000}"/>
    <cellStyle name="Prozent" xfId="6" builtinId="5"/>
    <cellStyle name="Prozent 2" xfId="10" xr:uid="{00000000-0005-0000-0000-000010000000}"/>
    <cellStyle name="Prozent 2 2" xfId="23" xr:uid="{00000000-0005-0000-0000-000011000000}"/>
    <cellStyle name="Standard" xfId="0" builtinId="0"/>
    <cellStyle name="Standard 2" xfId="9" xr:uid="{00000000-0005-0000-0000-000013000000}"/>
    <cellStyle name="Standard 2 2" xfId="24" xr:uid="{00000000-0005-0000-0000-000014000000}"/>
    <cellStyle name="Standard 2 2 2" xfId="29" xr:uid="{00000000-0005-0000-0000-000015000000}"/>
    <cellStyle name="Standard 2 3" xfId="20" xr:uid="{00000000-0005-0000-0000-000016000000}"/>
    <cellStyle name="Standard 2 4" xfId="27" xr:uid="{00000000-0005-0000-0000-000017000000}"/>
    <cellStyle name="Standard 2 5" xfId="16" xr:uid="{00000000-0005-0000-0000-000018000000}"/>
    <cellStyle name="Standard 3" xfId="7" xr:uid="{00000000-0005-0000-0000-000019000000}"/>
    <cellStyle name="Standard 3 2" xfId="26" xr:uid="{00000000-0005-0000-0000-00001A000000}"/>
    <cellStyle name="Standard_f" xfId="3" xr:uid="{00000000-0005-0000-0000-00001B000000}"/>
    <cellStyle name="Standard_La2000" xfId="4" xr:uid="{00000000-0005-0000-0000-00001C000000}"/>
    <cellStyle name="Standard_OE2000" xfId="5" xr:uid="{00000000-0005-0000-0000-00001D000000}"/>
    <cellStyle name="Summe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21</xdr:row>
      <xdr:rowOff>0</xdr:rowOff>
    </xdr:from>
    <xdr:to>
      <xdr:col>12</xdr:col>
      <xdr:colOff>551857</xdr:colOff>
      <xdr:row>28</xdr:row>
      <xdr:rowOff>152214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3325" y="4000500"/>
          <a:ext cx="4742857" cy="1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D17"/>
  <sheetViews>
    <sheetView workbookViewId="0">
      <selection activeCell="A18" sqref="A18"/>
    </sheetView>
  </sheetViews>
  <sheetFormatPr baseColWidth="10" defaultRowHeight="15"/>
  <cols>
    <col min="1" max="1" width="11" style="1"/>
    <col min="2" max="2" width="94.625" style="1" bestFit="1" customWidth="1"/>
    <col min="3" max="3" width="21.875" style="1" customWidth="1"/>
    <col min="4" max="4" width="44.375" style="1" bestFit="1" customWidth="1"/>
    <col min="5" max="16384" width="11" style="1"/>
  </cols>
  <sheetData>
    <row r="1" spans="1:4">
      <c r="A1" s="2" t="s">
        <v>10</v>
      </c>
      <c r="B1" s="2" t="s">
        <v>11</v>
      </c>
      <c r="C1" s="2" t="s">
        <v>12</v>
      </c>
      <c r="D1" s="2" t="s">
        <v>13</v>
      </c>
    </row>
    <row r="2" spans="1:4">
      <c r="A2" s="1" t="s">
        <v>173</v>
      </c>
      <c r="B2" s="1" t="s">
        <v>189</v>
      </c>
      <c r="D2" s="1" t="s">
        <v>431</v>
      </c>
    </row>
    <row r="3" spans="1:4">
      <c r="A3" s="1" t="s">
        <v>174</v>
      </c>
      <c r="B3" s="1" t="s">
        <v>207</v>
      </c>
      <c r="D3" s="1" t="s">
        <v>431</v>
      </c>
    </row>
    <row r="4" spans="1:4">
      <c r="A4" s="1" t="s">
        <v>175</v>
      </c>
      <c r="B4" s="1" t="s">
        <v>190</v>
      </c>
      <c r="D4" s="1" t="s">
        <v>433</v>
      </c>
    </row>
    <row r="5" spans="1:4">
      <c r="A5" s="1" t="s">
        <v>176</v>
      </c>
      <c r="B5" s="1" t="s">
        <v>191</v>
      </c>
      <c r="D5" s="1" t="s">
        <v>434</v>
      </c>
    </row>
    <row r="6" spans="1:4">
      <c r="A6" s="1" t="s">
        <v>177</v>
      </c>
      <c r="B6" s="1" t="s">
        <v>192</v>
      </c>
      <c r="D6" s="1" t="s">
        <v>434</v>
      </c>
    </row>
    <row r="7" spans="1:4">
      <c r="A7" s="1" t="s">
        <v>178</v>
      </c>
      <c r="B7" s="1" t="s">
        <v>248</v>
      </c>
      <c r="D7" s="1" t="s">
        <v>435</v>
      </c>
    </row>
    <row r="8" spans="1:4">
      <c r="A8" s="1" t="s">
        <v>179</v>
      </c>
      <c r="B8" s="1" t="s">
        <v>193</v>
      </c>
      <c r="D8" s="1" t="s">
        <v>432</v>
      </c>
    </row>
    <row r="9" spans="1:4">
      <c r="A9" s="1" t="s">
        <v>180</v>
      </c>
      <c r="B9" s="1" t="s">
        <v>194</v>
      </c>
      <c r="D9" s="1" t="s">
        <v>195</v>
      </c>
    </row>
    <row r="10" spans="1:4">
      <c r="A10" s="1" t="s">
        <v>181</v>
      </c>
      <c r="B10" s="1" t="s">
        <v>196</v>
      </c>
      <c r="D10" s="1" t="s">
        <v>195</v>
      </c>
    </row>
    <row r="11" spans="1:4">
      <c r="A11" s="1" t="s">
        <v>182</v>
      </c>
      <c r="B11" s="1" t="s">
        <v>197</v>
      </c>
      <c r="D11" s="1" t="s">
        <v>198</v>
      </c>
    </row>
    <row r="12" spans="1:4">
      <c r="A12" s="1" t="s">
        <v>183</v>
      </c>
      <c r="B12" s="1" t="s">
        <v>422</v>
      </c>
      <c r="D12" s="1" t="s">
        <v>195</v>
      </c>
    </row>
    <row r="13" spans="1:4">
      <c r="A13" s="1" t="s">
        <v>184</v>
      </c>
      <c r="B13" s="1" t="s">
        <v>115</v>
      </c>
      <c r="D13" s="1" t="s">
        <v>195</v>
      </c>
    </row>
    <row r="14" spans="1:4">
      <c r="A14" s="1" t="s">
        <v>185</v>
      </c>
      <c r="B14" s="1" t="s">
        <v>199</v>
      </c>
      <c r="D14" s="1" t="s">
        <v>195</v>
      </c>
    </row>
    <row r="15" spans="1:4">
      <c r="A15" s="1" t="s">
        <v>186</v>
      </c>
      <c r="B15" s="1" t="s">
        <v>200</v>
      </c>
      <c r="D15" s="1" t="s">
        <v>195</v>
      </c>
    </row>
    <row r="16" spans="1:4">
      <c r="A16" s="1" t="s">
        <v>187</v>
      </c>
      <c r="B16" s="1" t="s">
        <v>201</v>
      </c>
      <c r="D16" s="1" t="s">
        <v>202</v>
      </c>
    </row>
    <row r="17" spans="1:4">
      <c r="A17" s="1" t="s">
        <v>188</v>
      </c>
      <c r="B17" s="1" t="s">
        <v>423</v>
      </c>
      <c r="D17" s="1" t="s">
        <v>436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J34"/>
  <sheetViews>
    <sheetView workbookViewId="0">
      <selection activeCell="A29" sqref="A29:D29"/>
    </sheetView>
  </sheetViews>
  <sheetFormatPr baseColWidth="10" defaultRowHeight="15"/>
  <cols>
    <col min="1" max="2" width="10.125" style="3" customWidth="1"/>
    <col min="3" max="4" width="16.75" style="3" customWidth="1"/>
    <col min="5" max="16384" width="11" style="3"/>
  </cols>
  <sheetData>
    <row r="1" spans="1:10" ht="16.5">
      <c r="A1" s="3" t="s">
        <v>246</v>
      </c>
      <c r="J1" s="321"/>
    </row>
    <row r="2" spans="1:10">
      <c r="J2"/>
    </row>
    <row r="3" spans="1:10">
      <c r="A3" s="7" t="s">
        <v>14</v>
      </c>
      <c r="B3" s="7" t="s">
        <v>9</v>
      </c>
      <c r="C3" s="7" t="s">
        <v>30</v>
      </c>
      <c r="D3" s="7" t="s">
        <v>91</v>
      </c>
      <c r="J3"/>
    </row>
    <row r="4" spans="1:10" ht="16.5">
      <c r="A4" s="6"/>
      <c r="B4" s="6"/>
      <c r="C4" s="7" t="s">
        <v>63</v>
      </c>
      <c r="D4" s="7" t="s">
        <v>63</v>
      </c>
      <c r="J4" s="321"/>
    </row>
    <row r="5" spans="1:10" ht="16.5">
      <c r="A5" s="6">
        <v>1997</v>
      </c>
      <c r="B5" s="3">
        <v>10</v>
      </c>
      <c r="D5" s="19">
        <v>7609.06</v>
      </c>
      <c r="J5" s="321"/>
    </row>
    <row r="6" spans="1:10">
      <c r="A6" s="6">
        <v>1998</v>
      </c>
      <c r="B6" s="9">
        <v>10</v>
      </c>
      <c r="C6" s="9"/>
      <c r="D6" s="20">
        <v>6474.47</v>
      </c>
      <c r="J6"/>
    </row>
    <row r="7" spans="1:10">
      <c r="A7" s="6">
        <v>1999</v>
      </c>
      <c r="B7" s="3">
        <v>12</v>
      </c>
      <c r="D7" s="19">
        <v>9080.9699999999993</v>
      </c>
      <c r="J7"/>
    </row>
    <row r="8" spans="1:10">
      <c r="A8" s="6">
        <v>2000</v>
      </c>
      <c r="B8" s="9">
        <v>15</v>
      </c>
      <c r="C8" s="20">
        <v>4403.97</v>
      </c>
      <c r="D8" s="20">
        <v>17390.25</v>
      </c>
      <c r="J8"/>
    </row>
    <row r="9" spans="1:10">
      <c r="A9" s="26" t="s">
        <v>92</v>
      </c>
      <c r="B9" s="3">
        <v>10</v>
      </c>
      <c r="C9" s="19">
        <v>2950.49</v>
      </c>
      <c r="D9" s="19">
        <v>9922.5300000000007</v>
      </c>
      <c r="J9"/>
    </row>
    <row r="10" spans="1:10">
      <c r="A10" s="26" t="s">
        <v>93</v>
      </c>
      <c r="B10" s="9">
        <v>17</v>
      </c>
      <c r="C10" s="20">
        <v>5943.92</v>
      </c>
      <c r="D10" s="20">
        <v>19699.66</v>
      </c>
      <c r="J10"/>
    </row>
    <row r="11" spans="1:10" ht="16.5">
      <c r="A11" s="6">
        <v>2003</v>
      </c>
      <c r="B11" s="3">
        <v>9</v>
      </c>
      <c r="C11" s="19">
        <v>2746.98</v>
      </c>
      <c r="D11" s="19">
        <v>10711.38</v>
      </c>
      <c r="J11" s="321"/>
    </row>
    <row r="12" spans="1:10" ht="16.5">
      <c r="A12" s="6">
        <v>2004</v>
      </c>
      <c r="B12" s="9">
        <v>14</v>
      </c>
      <c r="C12" s="20">
        <v>4151.13</v>
      </c>
      <c r="D12" s="20">
        <v>12425.4</v>
      </c>
      <c r="J12" s="321"/>
    </row>
    <row r="13" spans="1:10">
      <c r="A13" s="6">
        <v>2005</v>
      </c>
      <c r="B13" s="3">
        <v>10</v>
      </c>
      <c r="C13" s="19">
        <v>3250.46</v>
      </c>
      <c r="D13" s="19">
        <v>11486.79</v>
      </c>
      <c r="J13"/>
    </row>
    <row r="14" spans="1:10">
      <c r="A14" s="6">
        <v>2006</v>
      </c>
      <c r="B14" s="9">
        <v>15</v>
      </c>
      <c r="C14" s="20">
        <v>4071.65</v>
      </c>
      <c r="D14" s="20">
        <v>14492.2</v>
      </c>
      <c r="J14"/>
    </row>
    <row r="15" spans="1:10" ht="16.5">
      <c r="A15" s="6">
        <v>2007</v>
      </c>
      <c r="B15" s="3">
        <v>15</v>
      </c>
      <c r="C15" s="19">
        <v>6330.4</v>
      </c>
      <c r="D15" s="19">
        <v>21624.63</v>
      </c>
      <c r="J15" s="321"/>
    </row>
    <row r="16" spans="1:10" ht="16.5">
      <c r="A16" s="6">
        <v>2008</v>
      </c>
      <c r="B16" s="9">
        <v>19</v>
      </c>
      <c r="C16" s="20">
        <v>6116.46</v>
      </c>
      <c r="D16" s="20">
        <v>20194.22</v>
      </c>
      <c r="J16" s="321"/>
    </row>
    <row r="17" spans="1:10">
      <c r="A17" s="6">
        <v>2009</v>
      </c>
      <c r="B17" s="3">
        <v>17</v>
      </c>
      <c r="C17" s="19">
        <v>4365.25</v>
      </c>
      <c r="D17" s="19">
        <v>15634.4</v>
      </c>
      <c r="J17"/>
    </row>
    <row r="18" spans="1:10">
      <c r="A18" s="6">
        <v>2010</v>
      </c>
      <c r="B18" s="9">
        <v>11</v>
      </c>
      <c r="C18" s="20">
        <v>9853.8799999999992</v>
      </c>
      <c r="D18" s="20">
        <v>32846.25</v>
      </c>
      <c r="J18"/>
    </row>
    <row r="19" spans="1:10">
      <c r="A19" s="6">
        <v>2011</v>
      </c>
      <c r="B19" s="3">
        <v>12</v>
      </c>
      <c r="C19" s="19">
        <v>9955.6200000000008</v>
      </c>
      <c r="D19" s="19">
        <v>33146.25</v>
      </c>
      <c r="J19"/>
    </row>
    <row r="20" spans="1:10">
      <c r="A20" s="6">
        <v>2012</v>
      </c>
      <c r="B20" s="9">
        <v>19</v>
      </c>
      <c r="C20" s="20">
        <v>9146.86</v>
      </c>
      <c r="D20" s="20">
        <v>30489.52</v>
      </c>
      <c r="J20"/>
    </row>
    <row r="21" spans="1:10" ht="16.5">
      <c r="A21" s="6">
        <v>2013</v>
      </c>
      <c r="B21" s="3">
        <v>16</v>
      </c>
      <c r="C21" s="19">
        <v>4790.4799999999996</v>
      </c>
      <c r="D21" s="19">
        <v>15968.27</v>
      </c>
      <c r="J21" s="321"/>
    </row>
    <row r="22" spans="1:10" ht="16.5">
      <c r="A22" s="6">
        <v>2014</v>
      </c>
      <c r="B22" s="9">
        <v>13</v>
      </c>
      <c r="C22" s="20">
        <v>2340.0500000000002</v>
      </c>
      <c r="D22" s="20">
        <v>7800.17</v>
      </c>
      <c r="J22" s="321"/>
    </row>
    <row r="23" spans="1:10">
      <c r="A23" s="6">
        <v>2015</v>
      </c>
      <c r="B23" s="3">
        <v>16</v>
      </c>
      <c r="C23" s="19">
        <v>7653.32</v>
      </c>
      <c r="D23" s="19">
        <v>25511.02</v>
      </c>
      <c r="J23"/>
    </row>
    <row r="24" spans="1:10">
      <c r="A24" s="6">
        <v>2016</v>
      </c>
      <c r="B24" s="9">
        <v>12</v>
      </c>
      <c r="C24" s="20">
        <v>2791.51</v>
      </c>
      <c r="D24" s="20">
        <v>9305.0400000000009</v>
      </c>
      <c r="J24"/>
    </row>
    <row r="25" spans="1:10">
      <c r="A25" s="6">
        <v>2017</v>
      </c>
      <c r="B25" s="3">
        <v>12</v>
      </c>
      <c r="C25" s="19">
        <v>5403.17</v>
      </c>
      <c r="D25" s="19">
        <v>18010.62</v>
      </c>
      <c r="J25"/>
    </row>
    <row r="26" spans="1:10">
      <c r="A26" s="6">
        <v>2018</v>
      </c>
      <c r="B26" s="9">
        <v>12</v>
      </c>
      <c r="C26" s="20">
        <f>4040.7+2079.23</f>
        <v>6119.93</v>
      </c>
      <c r="D26" s="20">
        <f>13469.01+6039.77</f>
        <v>19508.78</v>
      </c>
      <c r="J26"/>
    </row>
    <row r="27" spans="1:10">
      <c r="A27" s="6">
        <v>2019</v>
      </c>
      <c r="B27" s="3">
        <v>13</v>
      </c>
      <c r="C27" s="19">
        <v>3907.31</v>
      </c>
      <c r="D27" s="19">
        <v>13024.37</v>
      </c>
    </row>
    <row r="28" spans="1:10">
      <c r="A28" s="6">
        <v>2020</v>
      </c>
      <c r="B28" s="9">
        <v>7</v>
      </c>
      <c r="C28" s="20">
        <v>2958.7</v>
      </c>
      <c r="D28" s="20">
        <v>9862.34</v>
      </c>
    </row>
    <row r="29" spans="1:10">
      <c r="A29" s="6">
        <v>2021</v>
      </c>
      <c r="B29" s="3">
        <v>15</v>
      </c>
      <c r="C29" s="19">
        <v>5975.17</v>
      </c>
      <c r="D29" s="19">
        <v>19917.23</v>
      </c>
    </row>
    <row r="30" spans="1:10">
      <c r="A30" s="10">
        <v>2022</v>
      </c>
      <c r="B30" s="10">
        <v>7</v>
      </c>
      <c r="C30" s="21">
        <v>2789.96</v>
      </c>
      <c r="D30" s="21">
        <v>9299.8700000000008</v>
      </c>
    </row>
    <row r="31" spans="1:10">
      <c r="A31" s="3" t="s">
        <v>445</v>
      </c>
    </row>
    <row r="32" spans="1:10">
      <c r="A32" s="3" t="s">
        <v>90</v>
      </c>
    </row>
    <row r="34" spans="3:3">
      <c r="C34" s="160"/>
    </row>
  </sheetData>
  <sortState xmlns:xlrd2="http://schemas.microsoft.com/office/spreadsheetml/2017/richdata2" ref="J1:J34">
    <sortCondition ref="J1:J34"/>
  </sortState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D26"/>
  <sheetViews>
    <sheetView tabSelected="1" workbookViewId="0">
      <selection activeCell="B22" sqref="B22"/>
    </sheetView>
  </sheetViews>
  <sheetFormatPr baseColWidth="10" defaultRowHeight="15"/>
  <cols>
    <col min="1" max="2" width="13.375" style="3" customWidth="1"/>
    <col min="3" max="3" width="19.5" style="3" customWidth="1"/>
    <col min="4" max="4" width="12.125" style="3" customWidth="1"/>
    <col min="5" max="16384" width="11" style="3"/>
  </cols>
  <sheetData>
    <row r="1" spans="1:4">
      <c r="A1" s="3" t="s">
        <v>247</v>
      </c>
    </row>
    <row r="3" spans="1:4">
      <c r="A3" s="7" t="s">
        <v>94</v>
      </c>
      <c r="B3" s="7" t="s">
        <v>95</v>
      </c>
      <c r="C3" s="7" t="s">
        <v>96</v>
      </c>
      <c r="D3" s="7" t="s">
        <v>97</v>
      </c>
    </row>
    <row r="4" spans="1:4">
      <c r="A4" s="6" t="s">
        <v>98</v>
      </c>
      <c r="B4" s="3">
        <v>133</v>
      </c>
      <c r="C4" s="5">
        <v>15863300</v>
      </c>
      <c r="D4" s="5">
        <v>7962000</v>
      </c>
    </row>
    <row r="5" spans="1:4">
      <c r="A5" s="6" t="s">
        <v>99</v>
      </c>
      <c r="B5" s="9">
        <v>52</v>
      </c>
      <c r="C5" s="8">
        <v>7510154</v>
      </c>
      <c r="D5" s="8">
        <v>4369600</v>
      </c>
    </row>
    <row r="6" spans="1:4">
      <c r="A6" s="6" t="s">
        <v>100</v>
      </c>
      <c r="B6" s="3">
        <v>132</v>
      </c>
      <c r="C6" s="5">
        <v>29205751</v>
      </c>
      <c r="D6" s="5">
        <v>16331600</v>
      </c>
    </row>
    <row r="7" spans="1:4">
      <c r="A7" s="6" t="s">
        <v>101</v>
      </c>
      <c r="B7" s="9">
        <v>70</v>
      </c>
      <c r="C7" s="8">
        <v>16957223</v>
      </c>
      <c r="D7" s="8">
        <v>7740700</v>
      </c>
    </row>
    <row r="8" spans="1:4">
      <c r="A8" s="6" t="s">
        <v>102</v>
      </c>
      <c r="B8" s="3">
        <v>39</v>
      </c>
      <c r="C8" s="5">
        <v>7260973</v>
      </c>
      <c r="D8" s="5">
        <v>3498400</v>
      </c>
    </row>
    <row r="9" spans="1:4">
      <c r="A9" s="6" t="s">
        <v>103</v>
      </c>
      <c r="B9" s="9">
        <v>17</v>
      </c>
      <c r="C9" s="8">
        <v>2825287</v>
      </c>
      <c r="D9" s="8">
        <v>1771000</v>
      </c>
    </row>
    <row r="10" spans="1:4">
      <c r="A10" s="6" t="s">
        <v>104</v>
      </c>
      <c r="B10" s="3">
        <v>14</v>
      </c>
      <c r="C10" s="5">
        <v>2476805</v>
      </c>
      <c r="D10" s="5">
        <v>1375000</v>
      </c>
    </row>
    <row r="11" spans="1:4">
      <c r="A11" s="6" t="s">
        <v>105</v>
      </c>
      <c r="B11" s="9">
        <v>19</v>
      </c>
      <c r="C11" s="8">
        <v>3645005</v>
      </c>
      <c r="D11" s="8">
        <v>2107000</v>
      </c>
    </row>
    <row r="12" spans="1:4">
      <c r="A12" s="6" t="s">
        <v>106</v>
      </c>
      <c r="B12" s="3">
        <v>32</v>
      </c>
      <c r="C12" s="5">
        <v>7013488</v>
      </c>
      <c r="D12" s="5">
        <v>4465000</v>
      </c>
    </row>
    <row r="13" spans="1:4">
      <c r="A13" s="6" t="s">
        <v>107</v>
      </c>
      <c r="B13" s="9">
        <v>6</v>
      </c>
      <c r="C13" s="8">
        <v>1740528</v>
      </c>
      <c r="D13" s="8">
        <v>1095000</v>
      </c>
    </row>
    <row r="14" spans="1:4">
      <c r="A14" s="6" t="s">
        <v>108</v>
      </c>
      <c r="B14" s="3">
        <v>0</v>
      </c>
      <c r="C14" s="3">
        <v>0</v>
      </c>
      <c r="D14" s="3">
        <v>0</v>
      </c>
    </row>
    <row r="15" spans="1:4">
      <c r="A15" s="6" t="s">
        <v>109</v>
      </c>
      <c r="B15" s="9">
        <v>39</v>
      </c>
      <c r="C15" s="8">
        <v>6702054</v>
      </c>
      <c r="D15" s="8">
        <v>4480400</v>
      </c>
    </row>
    <row r="16" spans="1:4">
      <c r="A16" s="6" t="s">
        <v>203</v>
      </c>
      <c r="B16" s="3">
        <v>36</v>
      </c>
      <c r="C16" s="5">
        <v>7509335</v>
      </c>
      <c r="D16" s="5">
        <v>5214700</v>
      </c>
    </row>
    <row r="17" spans="1:4">
      <c r="A17" s="6" t="s">
        <v>205</v>
      </c>
      <c r="B17" s="9">
        <v>37</v>
      </c>
      <c r="C17" s="8">
        <v>6370000</v>
      </c>
      <c r="D17" s="8">
        <v>3241800</v>
      </c>
    </row>
    <row r="18" spans="1:4">
      <c r="A18" s="6" t="s">
        <v>242</v>
      </c>
      <c r="B18" s="3">
        <v>27</v>
      </c>
      <c r="C18" s="5">
        <v>6370000</v>
      </c>
      <c r="D18" s="5">
        <v>3027600</v>
      </c>
    </row>
    <row r="19" spans="1:4">
      <c r="A19" s="6" t="s">
        <v>406</v>
      </c>
      <c r="B19" s="9">
        <v>29</v>
      </c>
      <c r="C19" s="8">
        <v>6370000</v>
      </c>
      <c r="D19" s="8">
        <v>4179200</v>
      </c>
    </row>
    <row r="20" spans="1:4">
      <c r="A20" s="6" t="s">
        <v>459</v>
      </c>
      <c r="B20" s="3">
        <v>49</v>
      </c>
      <c r="C20" s="5">
        <v>8820000</v>
      </c>
      <c r="D20" s="5">
        <v>5332400</v>
      </c>
    </row>
    <row r="21" spans="1:4">
      <c r="A21" s="6" t="s">
        <v>460</v>
      </c>
      <c r="B21" s="10">
        <v>45</v>
      </c>
      <c r="C21" s="11">
        <v>8820000</v>
      </c>
      <c r="D21" s="11">
        <v>6218300</v>
      </c>
    </row>
    <row r="22" spans="1:4">
      <c r="A22" s="3" t="s">
        <v>110</v>
      </c>
    </row>
    <row r="26" spans="1:4">
      <c r="A26" s="25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O58"/>
  <sheetViews>
    <sheetView zoomScale="70" zoomScaleNormal="70" workbookViewId="0">
      <selection activeCell="C6" sqref="C6"/>
    </sheetView>
  </sheetViews>
  <sheetFormatPr baseColWidth="10" defaultRowHeight="15"/>
  <cols>
    <col min="1" max="3" width="14.125" style="3" customWidth="1"/>
    <col min="4" max="11" width="11" style="3"/>
    <col min="12" max="15" width="11" style="1"/>
    <col min="16" max="16384" width="11" style="3"/>
  </cols>
  <sheetData>
    <row r="1" spans="1:15">
      <c r="A1" s="3" t="s">
        <v>418</v>
      </c>
    </row>
    <row r="3" spans="1:15">
      <c r="A3" s="6"/>
      <c r="B3" s="358">
        <v>2016</v>
      </c>
      <c r="C3" s="358"/>
      <c r="D3" s="358">
        <v>2017</v>
      </c>
      <c r="E3" s="358"/>
      <c r="F3" s="358">
        <v>2018</v>
      </c>
      <c r="G3" s="358"/>
      <c r="H3" s="358">
        <v>2019</v>
      </c>
      <c r="I3" s="358"/>
      <c r="J3" s="358">
        <v>2020</v>
      </c>
      <c r="K3" s="358"/>
      <c r="L3" s="368">
        <v>2021</v>
      </c>
      <c r="M3" s="368"/>
      <c r="N3" s="368">
        <v>2022</v>
      </c>
      <c r="O3" s="368"/>
    </row>
    <row r="4" spans="1:15">
      <c r="A4" s="6"/>
      <c r="B4" s="7" t="s">
        <v>111</v>
      </c>
      <c r="C4" s="7" t="s">
        <v>112</v>
      </c>
      <c r="D4" s="7" t="s">
        <v>111</v>
      </c>
      <c r="E4" s="7" t="s">
        <v>112</v>
      </c>
      <c r="F4" s="162" t="s">
        <v>111</v>
      </c>
      <c r="G4" s="162" t="s">
        <v>112</v>
      </c>
      <c r="H4" s="292" t="s">
        <v>111</v>
      </c>
      <c r="I4" s="292" t="s">
        <v>112</v>
      </c>
      <c r="J4" s="293" t="s">
        <v>111</v>
      </c>
      <c r="K4" s="293" t="s">
        <v>112</v>
      </c>
      <c r="L4" s="338" t="s">
        <v>111</v>
      </c>
      <c r="M4" s="338" t="s">
        <v>112</v>
      </c>
      <c r="N4" s="338" t="s">
        <v>111</v>
      </c>
      <c r="O4" s="338" t="s">
        <v>112</v>
      </c>
    </row>
    <row r="5" spans="1:15">
      <c r="A5" s="6" t="s">
        <v>113</v>
      </c>
      <c r="B5" s="19">
        <v>209746.53</v>
      </c>
      <c r="C5" s="3">
        <v>57.16</v>
      </c>
      <c r="D5" s="19">
        <v>162837.59</v>
      </c>
      <c r="E5" s="3">
        <v>57.61</v>
      </c>
      <c r="F5" s="19">
        <v>230277.51</v>
      </c>
      <c r="G5" s="3">
        <v>60.52</v>
      </c>
      <c r="H5" s="19">
        <v>277144.59000000003</v>
      </c>
      <c r="I5" s="3">
        <v>62.33</v>
      </c>
      <c r="J5" s="19">
        <v>264583.58</v>
      </c>
      <c r="K5" s="3">
        <v>62.99</v>
      </c>
      <c r="L5" s="339">
        <v>321629.90000000002</v>
      </c>
      <c r="M5" s="1">
        <v>59.57</v>
      </c>
      <c r="N5" s="339">
        <v>238102.84</v>
      </c>
      <c r="O5" s="1">
        <v>56.15</v>
      </c>
    </row>
    <row r="6" spans="1:15">
      <c r="A6" s="6" t="s">
        <v>114</v>
      </c>
      <c r="B6" s="20">
        <v>157184.84</v>
      </c>
      <c r="C6" s="9">
        <v>42.84</v>
      </c>
      <c r="D6" s="20">
        <v>119840.27</v>
      </c>
      <c r="E6" s="9">
        <v>42.39</v>
      </c>
      <c r="F6" s="20">
        <v>150191.59</v>
      </c>
      <c r="G6" s="9">
        <v>39.479999999999997</v>
      </c>
      <c r="H6" s="20">
        <v>167463.59</v>
      </c>
      <c r="I6" s="9">
        <v>37.67</v>
      </c>
      <c r="J6" s="20">
        <v>155458.87</v>
      </c>
      <c r="K6" s="9">
        <v>37.01</v>
      </c>
      <c r="L6" s="340">
        <v>218304.07</v>
      </c>
      <c r="M6" s="341">
        <v>40.43</v>
      </c>
      <c r="N6" s="340">
        <v>185913.97</v>
      </c>
      <c r="O6" s="341">
        <v>43.85</v>
      </c>
    </row>
    <row r="7" spans="1:15">
      <c r="A7" s="10" t="s">
        <v>64</v>
      </c>
      <c r="B7" s="21">
        <v>366931.37</v>
      </c>
      <c r="C7" s="10">
        <v>100</v>
      </c>
      <c r="D7" s="21">
        <v>282677.86</v>
      </c>
      <c r="E7" s="30">
        <v>100</v>
      </c>
      <c r="F7" s="21">
        <f>SUM(F5:F6)</f>
        <v>380469.1</v>
      </c>
      <c r="G7" s="30">
        <f>SUM(G5:G6)</f>
        <v>100</v>
      </c>
      <c r="H7" s="21">
        <f>SUM(H5:H6)</f>
        <v>444608.18000000005</v>
      </c>
      <c r="I7" s="30">
        <v>100</v>
      </c>
      <c r="J7" s="21">
        <f>SUM(J5:J6)</f>
        <v>420042.45</v>
      </c>
      <c r="K7" s="30">
        <v>5</v>
      </c>
      <c r="L7" s="342">
        <f t="shared" ref="L7:O7" si="0">SUM(L5:L6)</f>
        <v>539933.97</v>
      </c>
      <c r="M7" s="343">
        <f t="shared" si="0"/>
        <v>100</v>
      </c>
      <c r="N7" s="342">
        <f t="shared" si="0"/>
        <v>424016.81</v>
      </c>
      <c r="O7" s="343">
        <f t="shared" si="0"/>
        <v>100</v>
      </c>
    </row>
    <row r="9" spans="1:15">
      <c r="A9" s="3" t="s">
        <v>90</v>
      </c>
    </row>
    <row r="13" spans="1:15">
      <c r="A13" s="3" t="s">
        <v>419</v>
      </c>
    </row>
    <row r="15" spans="1:15">
      <c r="A15" s="6"/>
      <c r="B15" s="358">
        <v>2016</v>
      </c>
      <c r="C15" s="358"/>
      <c r="D15" s="358">
        <v>2017</v>
      </c>
      <c r="E15" s="358"/>
      <c r="F15" s="358">
        <v>2018</v>
      </c>
      <c r="G15" s="358"/>
      <c r="H15" s="358">
        <v>2019</v>
      </c>
      <c r="I15" s="358"/>
      <c r="J15" s="358">
        <v>2020</v>
      </c>
      <c r="K15" s="358"/>
      <c r="L15" s="368">
        <v>2021</v>
      </c>
      <c r="M15" s="368"/>
      <c r="N15" s="368">
        <v>2022</v>
      </c>
      <c r="O15" s="368"/>
    </row>
    <row r="16" spans="1:15">
      <c r="A16" s="6"/>
      <c r="B16" s="7" t="s">
        <v>111</v>
      </c>
      <c r="C16" s="7" t="s">
        <v>112</v>
      </c>
      <c r="D16" s="7" t="s">
        <v>111</v>
      </c>
      <c r="E16" s="7" t="s">
        <v>112</v>
      </c>
      <c r="F16" s="162" t="s">
        <v>111</v>
      </c>
      <c r="G16" s="162" t="s">
        <v>112</v>
      </c>
      <c r="H16" s="292" t="s">
        <v>111</v>
      </c>
      <c r="I16" s="292" t="s">
        <v>112</v>
      </c>
      <c r="J16" s="293" t="s">
        <v>111</v>
      </c>
      <c r="K16" s="293" t="s">
        <v>112</v>
      </c>
      <c r="L16" s="338" t="s">
        <v>111</v>
      </c>
      <c r="M16" s="338" t="s">
        <v>112</v>
      </c>
      <c r="N16" s="338" t="s">
        <v>111</v>
      </c>
      <c r="O16" s="338" t="s">
        <v>112</v>
      </c>
    </row>
    <row r="17" spans="1:15">
      <c r="A17" s="6" t="s">
        <v>113</v>
      </c>
      <c r="B17" s="19">
        <v>47412.75</v>
      </c>
      <c r="C17" s="3">
        <v>50</v>
      </c>
      <c r="D17" s="19">
        <v>28505.9</v>
      </c>
      <c r="E17" s="27">
        <v>50</v>
      </c>
      <c r="F17" s="19">
        <v>51666.239999999998</v>
      </c>
      <c r="G17" s="27">
        <v>50</v>
      </c>
      <c r="H17" s="19">
        <v>29945.5</v>
      </c>
      <c r="I17" s="27">
        <v>50</v>
      </c>
      <c r="J17" s="19">
        <v>18939.75</v>
      </c>
      <c r="K17" s="27">
        <v>50</v>
      </c>
      <c r="L17" s="339">
        <v>27209.81</v>
      </c>
      <c r="M17" s="27">
        <v>50</v>
      </c>
      <c r="N17" s="339">
        <v>31656.49</v>
      </c>
      <c r="O17" s="344">
        <v>50</v>
      </c>
    </row>
    <row r="18" spans="1:15">
      <c r="A18" s="6" t="s">
        <v>114</v>
      </c>
      <c r="B18" s="20">
        <v>47412.74</v>
      </c>
      <c r="C18" s="9">
        <v>50</v>
      </c>
      <c r="D18" s="20">
        <v>28505.89</v>
      </c>
      <c r="E18" s="28">
        <v>50</v>
      </c>
      <c r="F18" s="20">
        <v>51666.27</v>
      </c>
      <c r="G18" s="28">
        <v>50</v>
      </c>
      <c r="H18" s="20">
        <v>29945.5</v>
      </c>
      <c r="I18" s="28">
        <v>50</v>
      </c>
      <c r="J18" s="20">
        <v>18939.75</v>
      </c>
      <c r="K18" s="28">
        <v>50</v>
      </c>
      <c r="L18" s="340">
        <v>27209.82</v>
      </c>
      <c r="M18" s="28">
        <v>50</v>
      </c>
      <c r="N18" s="340">
        <v>31656.48</v>
      </c>
      <c r="O18" s="345">
        <v>50</v>
      </c>
    </row>
    <row r="19" spans="1:15">
      <c r="A19" s="10" t="s">
        <v>64</v>
      </c>
      <c r="B19" s="21">
        <v>94825.49</v>
      </c>
      <c r="C19" s="10">
        <v>100</v>
      </c>
      <c r="D19" s="21">
        <v>57011.79</v>
      </c>
      <c r="E19" s="29">
        <v>100</v>
      </c>
      <c r="F19" s="21">
        <f>SUM(F17:F18)</f>
        <v>103332.51</v>
      </c>
      <c r="G19" s="29">
        <f>SUM(G17:G18)</f>
        <v>100</v>
      </c>
      <c r="H19" s="21">
        <f>SUM(H17:H18)</f>
        <v>59891</v>
      </c>
      <c r="I19" s="29">
        <v>100</v>
      </c>
      <c r="J19" s="21">
        <f>SUM(J17:J18)</f>
        <v>37879.5</v>
      </c>
      <c r="K19" s="29">
        <v>100</v>
      </c>
      <c r="L19" s="342">
        <f t="shared" ref="L19:O19" si="1">SUM(L17:L18)</f>
        <v>54419.630000000005</v>
      </c>
      <c r="M19" s="29">
        <f t="shared" si="1"/>
        <v>100</v>
      </c>
      <c r="N19" s="342">
        <f t="shared" si="1"/>
        <v>63312.97</v>
      </c>
      <c r="O19" s="346">
        <f t="shared" si="1"/>
        <v>100</v>
      </c>
    </row>
    <row r="21" spans="1:15">
      <c r="A21" s="3" t="s">
        <v>90</v>
      </c>
    </row>
    <row r="26" spans="1:15">
      <c r="A26" s="3" t="s">
        <v>420</v>
      </c>
    </row>
    <row r="28" spans="1:15">
      <c r="A28" s="6"/>
      <c r="B28" s="358">
        <v>2016</v>
      </c>
      <c r="C28" s="358"/>
      <c r="D28" s="358">
        <v>2017</v>
      </c>
      <c r="E28" s="358"/>
      <c r="F28" s="358">
        <v>2018</v>
      </c>
      <c r="G28" s="358"/>
      <c r="H28" s="358">
        <v>2019</v>
      </c>
      <c r="I28" s="358"/>
      <c r="J28" s="358">
        <v>2020</v>
      </c>
      <c r="K28" s="358"/>
      <c r="L28" s="368">
        <v>2021</v>
      </c>
      <c r="M28" s="368"/>
      <c r="N28" s="368">
        <v>2022</v>
      </c>
      <c r="O28" s="368"/>
    </row>
    <row r="29" spans="1:15">
      <c r="A29" s="6"/>
      <c r="B29" s="7" t="s">
        <v>111</v>
      </c>
      <c r="C29" s="7" t="s">
        <v>112</v>
      </c>
      <c r="D29" s="7" t="s">
        <v>111</v>
      </c>
      <c r="E29" s="7" t="s">
        <v>112</v>
      </c>
      <c r="F29" s="162" t="s">
        <v>111</v>
      </c>
      <c r="G29" s="162" t="s">
        <v>112</v>
      </c>
      <c r="H29" s="292" t="s">
        <v>111</v>
      </c>
      <c r="I29" s="292" t="s">
        <v>112</v>
      </c>
      <c r="J29" s="293" t="s">
        <v>111</v>
      </c>
      <c r="K29" s="293" t="s">
        <v>112</v>
      </c>
      <c r="L29" s="338" t="s">
        <v>111</v>
      </c>
      <c r="M29" s="338" t="s">
        <v>112</v>
      </c>
      <c r="N29" s="338" t="s">
        <v>111</v>
      </c>
      <c r="O29" s="338" t="s">
        <v>112</v>
      </c>
    </row>
    <row r="30" spans="1:15">
      <c r="A30" s="6" t="s">
        <v>113</v>
      </c>
      <c r="B30" s="19">
        <v>102826.65</v>
      </c>
      <c r="C30" s="3">
        <v>50</v>
      </c>
      <c r="D30" s="19">
        <v>103244.44</v>
      </c>
      <c r="E30" s="3">
        <v>54.02</v>
      </c>
      <c r="F30" s="19">
        <v>107316.74</v>
      </c>
      <c r="G30" s="3">
        <v>54.22</v>
      </c>
      <c r="H30" s="19">
        <v>151635.74</v>
      </c>
      <c r="I30" s="3">
        <v>54.44</v>
      </c>
      <c r="J30" s="19">
        <v>150947.13</v>
      </c>
      <c r="K30" s="3">
        <v>54.5</v>
      </c>
      <c r="L30" s="339">
        <v>203913.84</v>
      </c>
      <c r="M30" s="1">
        <v>52.97</v>
      </c>
      <c r="N30" s="339">
        <v>172948.4</v>
      </c>
      <c r="O30" s="1">
        <v>53.46</v>
      </c>
    </row>
    <row r="31" spans="1:15">
      <c r="A31" s="6" t="s">
        <v>114</v>
      </c>
      <c r="B31" s="20">
        <v>102826.65</v>
      </c>
      <c r="C31" s="9">
        <v>50</v>
      </c>
      <c r="D31" s="20">
        <v>87880.24</v>
      </c>
      <c r="E31" s="9">
        <v>45.98</v>
      </c>
      <c r="F31" s="20">
        <v>90603.71</v>
      </c>
      <c r="G31" s="9">
        <v>45.78</v>
      </c>
      <c r="H31" s="20">
        <v>126899.94</v>
      </c>
      <c r="I31" s="9">
        <v>45.56</v>
      </c>
      <c r="J31" s="20">
        <v>125997.26</v>
      </c>
      <c r="K31" s="9">
        <v>45.5</v>
      </c>
      <c r="L31" s="340">
        <v>181038.01</v>
      </c>
      <c r="M31" s="341">
        <v>47.03</v>
      </c>
      <c r="N31" s="340">
        <v>150535.49</v>
      </c>
      <c r="O31" s="341">
        <v>46.54</v>
      </c>
    </row>
    <row r="32" spans="1:15">
      <c r="A32" s="10" t="s">
        <v>64</v>
      </c>
      <c r="B32" s="21">
        <v>205653.3</v>
      </c>
      <c r="C32" s="10">
        <v>100</v>
      </c>
      <c r="D32" s="21">
        <v>191124.68</v>
      </c>
      <c r="E32" s="29">
        <v>100</v>
      </c>
      <c r="F32" s="21">
        <f>SUM(F30:F31)</f>
        <v>197920.45</v>
      </c>
      <c r="G32" s="29">
        <f>SUM(G30:G31)</f>
        <v>100</v>
      </c>
      <c r="H32" s="21">
        <f>SUM(H30:H31)</f>
        <v>278535.67999999999</v>
      </c>
      <c r="I32" s="29">
        <v>100</v>
      </c>
      <c r="J32" s="21">
        <f>SUM(J30:J31)</f>
        <v>276944.39</v>
      </c>
      <c r="K32" s="29">
        <v>100</v>
      </c>
      <c r="L32" s="342">
        <f t="shared" ref="L32:O32" si="2">SUM(L30:L31)</f>
        <v>384951.85</v>
      </c>
      <c r="M32" s="29">
        <f t="shared" si="2"/>
        <v>100</v>
      </c>
      <c r="N32" s="342">
        <f t="shared" si="2"/>
        <v>323483.89</v>
      </c>
      <c r="O32" s="29">
        <f t="shared" si="2"/>
        <v>100</v>
      </c>
    </row>
    <row r="34" spans="1:15">
      <c r="A34" s="3" t="s">
        <v>90</v>
      </c>
    </row>
    <row r="38" spans="1:15">
      <c r="A38" s="3" t="s">
        <v>421</v>
      </c>
    </row>
    <row r="40" spans="1:15">
      <c r="A40" s="6"/>
      <c r="B40" s="358">
        <v>2016</v>
      </c>
      <c r="C40" s="358"/>
      <c r="D40" s="358">
        <v>2017</v>
      </c>
      <c r="E40" s="358"/>
      <c r="F40" s="358">
        <v>2018</v>
      </c>
      <c r="G40" s="358"/>
      <c r="H40" s="358">
        <v>2019</v>
      </c>
      <c r="I40" s="358"/>
      <c r="J40" s="358">
        <v>2020</v>
      </c>
      <c r="K40" s="358"/>
      <c r="L40" s="368">
        <v>2021</v>
      </c>
      <c r="M40" s="368"/>
      <c r="N40" s="368">
        <v>2022</v>
      </c>
      <c r="O40" s="368"/>
    </row>
    <row r="41" spans="1:15">
      <c r="A41" s="6"/>
      <c r="B41" s="7" t="s">
        <v>111</v>
      </c>
      <c r="C41" s="7" t="s">
        <v>112</v>
      </c>
      <c r="D41" s="7" t="s">
        <v>111</v>
      </c>
      <c r="E41" s="7" t="s">
        <v>112</v>
      </c>
      <c r="F41" s="162" t="s">
        <v>111</v>
      </c>
      <c r="G41" s="162" t="s">
        <v>112</v>
      </c>
      <c r="H41" s="292" t="s">
        <v>111</v>
      </c>
      <c r="I41" s="292" t="s">
        <v>112</v>
      </c>
      <c r="J41" s="293" t="s">
        <v>111</v>
      </c>
      <c r="K41" s="293" t="s">
        <v>112</v>
      </c>
      <c r="L41" s="338" t="s">
        <v>111</v>
      </c>
      <c r="M41" s="338" t="s">
        <v>112</v>
      </c>
      <c r="N41" s="338" t="s">
        <v>111</v>
      </c>
      <c r="O41" s="338" t="s">
        <v>112</v>
      </c>
    </row>
    <row r="42" spans="1:15">
      <c r="A42" s="6" t="s">
        <v>113</v>
      </c>
      <c r="B42" s="19">
        <v>59507.13</v>
      </c>
      <c r="C42" s="3">
        <v>89.55</v>
      </c>
      <c r="D42" s="19">
        <v>31087.25</v>
      </c>
      <c r="E42" s="27">
        <v>90</v>
      </c>
      <c r="F42" s="19">
        <v>71294.53</v>
      </c>
      <c r="G42" s="27">
        <v>90</v>
      </c>
      <c r="H42" s="19">
        <v>95563.35</v>
      </c>
      <c r="I42" s="27">
        <v>90</v>
      </c>
      <c r="J42" s="19">
        <v>94696.7</v>
      </c>
      <c r="K42" s="27">
        <v>90</v>
      </c>
      <c r="L42" s="339">
        <v>90506.25</v>
      </c>
      <c r="M42" s="27">
        <v>90</v>
      </c>
      <c r="N42" s="339">
        <v>33497.949999999997</v>
      </c>
      <c r="O42" s="344">
        <v>90</v>
      </c>
    </row>
    <row r="43" spans="1:15">
      <c r="A43" s="6" t="s">
        <v>114</v>
      </c>
      <c r="B43" s="20">
        <v>6945.45</v>
      </c>
      <c r="C43" s="9">
        <v>10.45</v>
      </c>
      <c r="D43" s="20">
        <v>3454.14</v>
      </c>
      <c r="E43" s="28">
        <v>10</v>
      </c>
      <c r="F43" s="20">
        <v>7921.61</v>
      </c>
      <c r="G43" s="28">
        <v>10</v>
      </c>
      <c r="H43" s="20">
        <v>10618.15</v>
      </c>
      <c r="I43" s="28">
        <v>10</v>
      </c>
      <c r="J43" s="20">
        <v>10521.86</v>
      </c>
      <c r="K43" s="28">
        <v>10</v>
      </c>
      <c r="L43" s="340">
        <v>10056.24</v>
      </c>
      <c r="M43" s="28">
        <v>10</v>
      </c>
      <c r="N43" s="340">
        <v>3722</v>
      </c>
      <c r="O43" s="345">
        <v>10</v>
      </c>
    </row>
    <row r="44" spans="1:15">
      <c r="A44" s="10" t="s">
        <v>64</v>
      </c>
      <c r="B44" s="21">
        <v>66452.58</v>
      </c>
      <c r="C44" s="10">
        <v>100</v>
      </c>
      <c r="D44" s="21">
        <v>34541.39</v>
      </c>
      <c r="E44" s="29">
        <v>100</v>
      </c>
      <c r="F44" s="21">
        <f>SUM(F42:F43)</f>
        <v>79216.14</v>
      </c>
      <c r="G44" s="29">
        <f>SUM(G42:G43)</f>
        <v>100</v>
      </c>
      <c r="H44" s="21">
        <f>SUM(H42:H43)</f>
        <v>106181.5</v>
      </c>
      <c r="I44" s="29">
        <v>100</v>
      </c>
      <c r="J44" s="21">
        <f>SUM(J42:J43)</f>
        <v>105218.56</v>
      </c>
      <c r="K44" s="29">
        <v>100</v>
      </c>
      <c r="L44" s="342">
        <f t="shared" ref="L44:O44" si="3">SUM(L42:L43)</f>
        <v>100562.49</v>
      </c>
      <c r="M44" s="29">
        <f t="shared" si="3"/>
        <v>100</v>
      </c>
      <c r="N44" s="342">
        <f t="shared" si="3"/>
        <v>37219.949999999997</v>
      </c>
      <c r="O44" s="347">
        <f t="shared" si="3"/>
        <v>100</v>
      </c>
    </row>
    <row r="46" spans="1:15">
      <c r="A46" s="3" t="s">
        <v>90</v>
      </c>
    </row>
    <row r="58" spans="1:14">
      <c r="A58" s="3" t="s">
        <v>90</v>
      </c>
      <c r="J58" s="19"/>
      <c r="L58" s="339"/>
      <c r="N58" s="339"/>
    </row>
  </sheetData>
  <mergeCells count="28">
    <mergeCell ref="B40:C40"/>
    <mergeCell ref="D40:E40"/>
    <mergeCell ref="B3:C3"/>
    <mergeCell ref="D3:E3"/>
    <mergeCell ref="B15:C15"/>
    <mergeCell ref="D15:E15"/>
    <mergeCell ref="B28:C28"/>
    <mergeCell ref="D28:E28"/>
    <mergeCell ref="F15:G15"/>
    <mergeCell ref="F28:G28"/>
    <mergeCell ref="F40:G40"/>
    <mergeCell ref="F3:G3"/>
    <mergeCell ref="J15:K15"/>
    <mergeCell ref="J28:K28"/>
    <mergeCell ref="J40:K40"/>
    <mergeCell ref="J3:K3"/>
    <mergeCell ref="H15:I15"/>
    <mergeCell ref="H28:I28"/>
    <mergeCell ref="H40:I40"/>
    <mergeCell ref="H3:I3"/>
    <mergeCell ref="L40:M40"/>
    <mergeCell ref="N40:O40"/>
    <mergeCell ref="L3:M3"/>
    <mergeCell ref="N3:O3"/>
    <mergeCell ref="L15:M15"/>
    <mergeCell ref="N15:O15"/>
    <mergeCell ref="L28:M28"/>
    <mergeCell ref="N28:O28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11"/>
  <sheetViews>
    <sheetView zoomScale="80" zoomScaleNormal="80" workbookViewId="0">
      <selection activeCell="C6" sqref="C6"/>
    </sheetView>
  </sheetViews>
  <sheetFormatPr baseColWidth="10" defaultRowHeight="15"/>
  <cols>
    <col min="1" max="1" width="17.375" style="3" customWidth="1"/>
    <col min="2" max="12" width="8.25" style="3" customWidth="1"/>
    <col min="13" max="16384" width="11" style="3"/>
  </cols>
  <sheetData>
    <row r="1" spans="1:18">
      <c r="A1" s="3" t="s">
        <v>404</v>
      </c>
    </row>
    <row r="3" spans="1:18">
      <c r="A3" s="6" t="s">
        <v>115</v>
      </c>
      <c r="B3" s="338">
        <v>2006</v>
      </c>
      <c r="C3" s="338">
        <v>2007</v>
      </c>
      <c r="D3" s="338">
        <v>2008</v>
      </c>
      <c r="E3" s="338">
        <v>2009</v>
      </c>
      <c r="F3" s="338">
        <v>2010</v>
      </c>
      <c r="G3" s="338">
        <v>2011</v>
      </c>
      <c r="H3" s="338">
        <v>2012</v>
      </c>
      <c r="I3" s="338">
        <v>2013</v>
      </c>
      <c r="J3" s="338">
        <v>2014</v>
      </c>
      <c r="K3" s="338">
        <v>2015</v>
      </c>
      <c r="L3" s="338">
        <v>2016</v>
      </c>
      <c r="M3" s="338">
        <v>2017</v>
      </c>
      <c r="N3" s="338">
        <v>2018</v>
      </c>
      <c r="O3" s="338">
        <v>2019</v>
      </c>
      <c r="P3" s="338">
        <v>2020</v>
      </c>
      <c r="Q3" s="338">
        <v>2021</v>
      </c>
      <c r="R3" s="338">
        <v>2022</v>
      </c>
    </row>
    <row r="4" spans="1:18">
      <c r="A4" s="6" t="s">
        <v>116</v>
      </c>
      <c r="B4" s="348">
        <v>17672</v>
      </c>
      <c r="C4" s="348">
        <v>23826</v>
      </c>
      <c r="D4" s="348">
        <v>28546</v>
      </c>
      <c r="E4" s="348">
        <v>13068</v>
      </c>
      <c r="F4" s="348">
        <v>9030</v>
      </c>
      <c r="G4" s="348">
        <v>10155</v>
      </c>
      <c r="H4" s="348">
        <v>11196</v>
      </c>
      <c r="I4" s="348">
        <v>12745</v>
      </c>
      <c r="J4" s="348">
        <v>13684</v>
      </c>
      <c r="K4" s="348">
        <v>11317</v>
      </c>
      <c r="L4" s="348">
        <v>8774</v>
      </c>
      <c r="M4" s="348">
        <v>10273</v>
      </c>
      <c r="N4" s="348">
        <v>11920</v>
      </c>
      <c r="O4" s="348">
        <v>8970</v>
      </c>
      <c r="P4" s="348">
        <v>8780</v>
      </c>
      <c r="Q4" s="348">
        <v>7545</v>
      </c>
      <c r="R4" s="348">
        <v>6155</v>
      </c>
    </row>
    <row r="5" spans="1:18">
      <c r="A5" s="6" t="s">
        <v>117</v>
      </c>
      <c r="B5" s="349">
        <v>2075</v>
      </c>
      <c r="C5" s="349">
        <v>1010</v>
      </c>
      <c r="D5" s="349">
        <v>1180</v>
      </c>
      <c r="E5" s="341">
        <v>125</v>
      </c>
      <c r="F5" s="341">
        <v>700</v>
      </c>
      <c r="G5" s="341">
        <v>545</v>
      </c>
      <c r="H5" s="349">
        <v>1274</v>
      </c>
      <c r="I5" s="341">
        <v>855</v>
      </c>
      <c r="J5" s="349">
        <v>1552</v>
      </c>
      <c r="K5" s="341">
        <v>235</v>
      </c>
      <c r="L5" s="341">
        <v>0</v>
      </c>
      <c r="M5" s="341">
        <v>60</v>
      </c>
      <c r="N5" s="341">
        <v>120</v>
      </c>
      <c r="O5" s="341">
        <v>220</v>
      </c>
      <c r="P5" s="341">
        <v>660</v>
      </c>
      <c r="Q5" s="341">
        <v>0</v>
      </c>
      <c r="R5" s="341">
        <v>25</v>
      </c>
    </row>
    <row r="6" spans="1:18">
      <c r="A6" s="6" t="s">
        <v>118</v>
      </c>
      <c r="B6" s="348">
        <v>10793</v>
      </c>
      <c r="C6" s="348">
        <v>2590</v>
      </c>
      <c r="D6" s="348">
        <v>3577</v>
      </c>
      <c r="E6" s="348">
        <v>6825</v>
      </c>
      <c r="F6" s="348">
        <v>6576</v>
      </c>
      <c r="G6" s="348">
        <v>7056</v>
      </c>
      <c r="H6" s="1">
        <v>531</v>
      </c>
      <c r="I6" s="348">
        <v>2450</v>
      </c>
      <c r="J6" s="348">
        <v>1720</v>
      </c>
      <c r="K6" s="348">
        <v>3663</v>
      </c>
      <c r="L6" s="348">
        <v>4278</v>
      </c>
      <c r="M6" s="348">
        <v>210</v>
      </c>
      <c r="N6" s="1">
        <v>0</v>
      </c>
      <c r="O6" s="1">
        <v>0</v>
      </c>
      <c r="P6" s="1">
        <v>135</v>
      </c>
      <c r="Q6" s="1">
        <v>1595</v>
      </c>
      <c r="R6" s="1">
        <v>90</v>
      </c>
    </row>
    <row r="7" spans="1:18">
      <c r="A7" s="6" t="s">
        <v>119</v>
      </c>
      <c r="B7" s="341">
        <v>0</v>
      </c>
      <c r="C7" s="341">
        <v>5</v>
      </c>
      <c r="D7" s="341">
        <v>1</v>
      </c>
      <c r="E7" s="341">
        <v>1</v>
      </c>
      <c r="F7" s="341">
        <v>0</v>
      </c>
      <c r="G7" s="341">
        <v>0</v>
      </c>
      <c r="H7" s="341">
        <v>0</v>
      </c>
      <c r="I7" s="341">
        <v>0</v>
      </c>
      <c r="J7" s="341">
        <v>0</v>
      </c>
      <c r="K7" s="341">
        <v>0</v>
      </c>
      <c r="L7" s="341">
        <v>0</v>
      </c>
      <c r="M7" s="341">
        <v>0</v>
      </c>
      <c r="N7" s="341">
        <v>0</v>
      </c>
      <c r="O7" s="341">
        <v>0</v>
      </c>
      <c r="P7" s="341">
        <v>0</v>
      </c>
      <c r="Q7" s="341">
        <v>0</v>
      </c>
      <c r="R7" s="341">
        <v>0</v>
      </c>
    </row>
    <row r="8" spans="1:18">
      <c r="A8" s="6" t="s">
        <v>120</v>
      </c>
      <c r="B8" s="1">
        <v>6.2</v>
      </c>
      <c r="C8" s="1">
        <v>1.44</v>
      </c>
      <c r="D8" s="350">
        <v>27334</v>
      </c>
      <c r="E8" s="1">
        <v>20.399999999999999</v>
      </c>
      <c r="F8" s="1">
        <v>14.98</v>
      </c>
      <c r="G8" s="1">
        <v>9.68</v>
      </c>
      <c r="H8" s="1">
        <v>0.87</v>
      </c>
      <c r="I8" s="1">
        <v>0.92</v>
      </c>
      <c r="J8" s="1">
        <v>1.31</v>
      </c>
      <c r="K8" s="1">
        <v>6.7</v>
      </c>
      <c r="L8" s="1">
        <v>0.5</v>
      </c>
      <c r="M8" s="1">
        <v>0.1</v>
      </c>
      <c r="N8" s="1">
        <v>0.4</v>
      </c>
      <c r="O8" s="1">
        <v>0.05</v>
      </c>
      <c r="P8" s="351">
        <v>0</v>
      </c>
      <c r="Q8" s="351">
        <v>0.52</v>
      </c>
      <c r="R8" s="351">
        <v>0</v>
      </c>
    </row>
    <row r="9" spans="1:18">
      <c r="A9" s="6" t="s">
        <v>121</v>
      </c>
      <c r="B9" s="341">
        <v>2.84</v>
      </c>
      <c r="C9" s="341">
        <v>10.72</v>
      </c>
      <c r="D9" s="341">
        <v>18.98</v>
      </c>
      <c r="E9" s="341">
        <v>15.26</v>
      </c>
      <c r="F9" s="341">
        <v>5.54</v>
      </c>
      <c r="G9" s="341">
        <v>2.73</v>
      </c>
      <c r="H9" s="341">
        <v>0.9</v>
      </c>
      <c r="I9" s="341">
        <v>5.01</v>
      </c>
      <c r="J9" s="341">
        <v>7.3</v>
      </c>
      <c r="K9" s="341">
        <v>2.83</v>
      </c>
      <c r="L9" s="341">
        <v>1.45</v>
      </c>
      <c r="M9" s="341">
        <v>3.62</v>
      </c>
      <c r="N9" s="341">
        <v>3.04</v>
      </c>
      <c r="O9" s="341">
        <v>1.63</v>
      </c>
      <c r="P9" s="341">
        <v>0.95</v>
      </c>
      <c r="Q9" s="341">
        <v>8.33</v>
      </c>
      <c r="R9" s="341">
        <v>4.12</v>
      </c>
    </row>
    <row r="11" spans="1:18">
      <c r="A11" s="3" t="s">
        <v>90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F40"/>
  <sheetViews>
    <sheetView topLeftCell="A16" workbookViewId="0">
      <selection activeCell="C6" sqref="C6"/>
    </sheetView>
  </sheetViews>
  <sheetFormatPr baseColWidth="10" defaultRowHeight="15"/>
  <cols>
    <col min="1" max="1" width="11" style="3"/>
    <col min="2" max="4" width="19.25" style="3" customWidth="1"/>
    <col min="5" max="16384" width="11" style="3"/>
  </cols>
  <sheetData>
    <row r="1" spans="1:4">
      <c r="A1" s="3" t="s">
        <v>426</v>
      </c>
    </row>
    <row r="3" spans="1:4" s="31" customFormat="1">
      <c r="A3" s="32" t="s">
        <v>14</v>
      </c>
      <c r="B3" s="33" t="s">
        <v>122</v>
      </c>
      <c r="C3" s="33" t="s">
        <v>123</v>
      </c>
      <c r="D3" s="33" t="s">
        <v>425</v>
      </c>
    </row>
    <row r="4" spans="1:4">
      <c r="A4" s="6">
        <v>1987</v>
      </c>
      <c r="B4" s="3">
        <v>1.83</v>
      </c>
      <c r="C4" s="3">
        <v>0.47</v>
      </c>
      <c r="D4" s="3">
        <v>1.36</v>
      </c>
    </row>
    <row r="5" spans="1:4">
      <c r="A5" s="6">
        <v>1988</v>
      </c>
      <c r="B5" s="9">
        <v>2.3199999999999998</v>
      </c>
      <c r="C5" s="9">
        <v>0.99</v>
      </c>
      <c r="D5" s="9">
        <v>1.33</v>
      </c>
    </row>
    <row r="6" spans="1:4">
      <c r="A6" s="6">
        <v>1989</v>
      </c>
      <c r="B6" s="3">
        <v>2.2799999999999998</v>
      </c>
      <c r="C6" s="3">
        <v>1.06</v>
      </c>
      <c r="D6" s="3">
        <v>1.21</v>
      </c>
    </row>
    <row r="7" spans="1:4">
      <c r="A7" s="6">
        <v>1990</v>
      </c>
      <c r="B7" s="9">
        <v>3.15</v>
      </c>
      <c r="C7" s="9">
        <v>1.36</v>
      </c>
      <c r="D7" s="9">
        <v>1.79</v>
      </c>
    </row>
    <row r="8" spans="1:4">
      <c r="A8" s="6">
        <v>1991</v>
      </c>
      <c r="B8" s="3">
        <v>3.56</v>
      </c>
      <c r="C8" s="3">
        <v>1.54</v>
      </c>
      <c r="D8" s="3">
        <v>2.02</v>
      </c>
    </row>
    <row r="9" spans="1:4">
      <c r="A9" s="6">
        <v>1992</v>
      </c>
      <c r="B9" s="9">
        <v>5.38</v>
      </c>
      <c r="C9" s="9">
        <v>1.91</v>
      </c>
      <c r="D9" s="9">
        <v>3.47</v>
      </c>
    </row>
    <row r="10" spans="1:4">
      <c r="A10" s="6">
        <v>1993</v>
      </c>
      <c r="B10" s="3">
        <v>5.62</v>
      </c>
      <c r="C10" s="3">
        <v>1.91</v>
      </c>
      <c r="D10" s="3">
        <v>3.71</v>
      </c>
    </row>
    <row r="11" spans="1:4">
      <c r="A11" s="6">
        <v>1994</v>
      </c>
      <c r="B11" s="9">
        <v>5.46</v>
      </c>
      <c r="C11" s="9">
        <v>2.2799999999999998</v>
      </c>
      <c r="D11" s="9">
        <v>3.19</v>
      </c>
    </row>
    <row r="12" spans="1:4">
      <c r="A12" s="6">
        <v>1995</v>
      </c>
      <c r="B12" s="3">
        <v>5.36</v>
      </c>
      <c r="C12" s="3">
        <v>2.19</v>
      </c>
      <c r="D12" s="3">
        <v>3.18</v>
      </c>
    </row>
    <row r="13" spans="1:4">
      <c r="A13" s="6">
        <v>1996</v>
      </c>
      <c r="B13" s="9">
        <v>6.04</v>
      </c>
      <c r="C13" s="9">
        <v>2.34</v>
      </c>
      <c r="D13" s="9">
        <v>3.7</v>
      </c>
    </row>
    <row r="14" spans="1:4">
      <c r="A14" s="6">
        <v>1997</v>
      </c>
      <c r="B14" s="3">
        <v>8.01</v>
      </c>
      <c r="C14" s="3">
        <v>2.76</v>
      </c>
      <c r="D14" s="3">
        <v>5.25</v>
      </c>
    </row>
    <row r="15" spans="1:4">
      <c r="A15" s="6">
        <v>1998</v>
      </c>
      <c r="B15" s="9">
        <v>7.07</v>
      </c>
      <c r="C15" s="9">
        <v>2.98</v>
      </c>
      <c r="D15" s="9">
        <v>4.08</v>
      </c>
    </row>
    <row r="16" spans="1:4">
      <c r="A16" s="6">
        <v>1999</v>
      </c>
      <c r="B16" s="3">
        <v>8.32</v>
      </c>
      <c r="C16" s="3">
        <v>3.27</v>
      </c>
      <c r="D16" s="3">
        <v>5.05</v>
      </c>
    </row>
    <row r="17" spans="1:4">
      <c r="A17" s="6">
        <v>2000</v>
      </c>
      <c r="B17" s="9">
        <v>8.7100000000000009</v>
      </c>
      <c r="C17" s="9">
        <v>3.72</v>
      </c>
      <c r="D17" s="9">
        <v>4.99</v>
      </c>
    </row>
    <row r="18" spans="1:4">
      <c r="A18" s="6">
        <v>2001</v>
      </c>
      <c r="B18" s="3">
        <v>9.81</v>
      </c>
      <c r="C18" s="3">
        <v>3.66</v>
      </c>
      <c r="D18" s="3">
        <v>6.2</v>
      </c>
    </row>
    <row r="19" spans="1:4">
      <c r="A19" s="6">
        <v>2002</v>
      </c>
      <c r="B19" s="9">
        <v>8.6199999999999992</v>
      </c>
      <c r="C19" s="9">
        <v>3.49</v>
      </c>
      <c r="D19" s="9">
        <v>5.13</v>
      </c>
    </row>
    <row r="20" spans="1:4">
      <c r="A20" s="6">
        <v>2003</v>
      </c>
      <c r="B20" s="3">
        <v>8.52</v>
      </c>
      <c r="C20" s="3">
        <v>3.34</v>
      </c>
      <c r="D20" s="3">
        <v>5.18</v>
      </c>
    </row>
    <row r="21" spans="1:4">
      <c r="A21" s="6">
        <v>2004</v>
      </c>
      <c r="B21" s="9">
        <v>9.1999999999999993</v>
      </c>
      <c r="C21" s="9">
        <v>3.46</v>
      </c>
      <c r="D21" s="9">
        <v>5.74</v>
      </c>
    </row>
    <row r="22" spans="1:4">
      <c r="A22" s="6">
        <v>2005</v>
      </c>
      <c r="B22" s="3">
        <v>8.56</v>
      </c>
      <c r="C22" s="3">
        <v>3.36</v>
      </c>
      <c r="D22" s="3">
        <v>5.2</v>
      </c>
    </row>
    <row r="23" spans="1:4">
      <c r="A23" s="6">
        <v>2006</v>
      </c>
      <c r="B23" s="9">
        <v>9.7100000000000009</v>
      </c>
      <c r="C23" s="9">
        <v>3.05</v>
      </c>
      <c r="D23" s="9">
        <v>6.66</v>
      </c>
    </row>
    <row r="24" spans="1:4">
      <c r="A24" s="6">
        <v>2007</v>
      </c>
      <c r="B24" s="3">
        <v>9.27</v>
      </c>
      <c r="C24" s="3">
        <v>2.85</v>
      </c>
      <c r="D24" s="3">
        <v>6.42</v>
      </c>
    </row>
    <row r="25" spans="1:4">
      <c r="A25" s="6">
        <v>2008</v>
      </c>
      <c r="B25" s="9">
        <v>8.6</v>
      </c>
      <c r="C25" s="9">
        <v>3.78</v>
      </c>
      <c r="D25" s="9">
        <v>4.82</v>
      </c>
    </row>
    <row r="26" spans="1:4">
      <c r="A26" s="6">
        <v>2009</v>
      </c>
      <c r="B26" s="3">
        <v>6.3</v>
      </c>
      <c r="C26" s="3">
        <v>3.33</v>
      </c>
      <c r="D26" s="3">
        <v>2.97</v>
      </c>
    </row>
    <row r="27" spans="1:4">
      <c r="A27" s="6">
        <v>2010</v>
      </c>
      <c r="B27" s="9">
        <v>5.94</v>
      </c>
      <c r="C27" s="9">
        <v>3.27</v>
      </c>
      <c r="D27" s="9">
        <v>2.67</v>
      </c>
    </row>
    <row r="28" spans="1:4">
      <c r="A28" s="6">
        <v>2011</v>
      </c>
      <c r="B28" s="3">
        <v>5.25</v>
      </c>
      <c r="C28" s="3">
        <v>2.62</v>
      </c>
      <c r="D28" s="3">
        <v>2.63</v>
      </c>
    </row>
    <row r="29" spans="1:4">
      <c r="A29" s="6">
        <v>2012</v>
      </c>
      <c r="B29" s="9">
        <v>6.1</v>
      </c>
      <c r="C29" s="9">
        <v>2.6</v>
      </c>
      <c r="D29" s="9">
        <v>3.5</v>
      </c>
    </row>
    <row r="30" spans="1:4">
      <c r="A30" s="6">
        <v>2013</v>
      </c>
      <c r="B30" s="3">
        <v>5.3</v>
      </c>
      <c r="C30" s="3">
        <v>2.15</v>
      </c>
      <c r="D30" s="3">
        <v>3.15</v>
      </c>
    </row>
    <row r="31" spans="1:4">
      <c r="A31" s="6">
        <v>2014</v>
      </c>
      <c r="B31" s="9">
        <v>4.8600000000000003</v>
      </c>
      <c r="C31" s="9">
        <v>2.0499999999999998</v>
      </c>
      <c r="D31" s="9">
        <v>2.81</v>
      </c>
    </row>
    <row r="32" spans="1:4">
      <c r="A32" s="6">
        <v>2015</v>
      </c>
      <c r="B32" s="3">
        <v>7.04</v>
      </c>
      <c r="C32" s="3">
        <v>2.0499999999999998</v>
      </c>
      <c r="D32" s="3">
        <v>4.99</v>
      </c>
    </row>
    <row r="33" spans="1:6">
      <c r="A33" s="6">
        <v>2016</v>
      </c>
      <c r="B33" s="9">
        <v>6.27</v>
      </c>
      <c r="C33" s="9">
        <v>1.84</v>
      </c>
      <c r="D33" s="9">
        <v>4.43</v>
      </c>
    </row>
    <row r="34" spans="1:6">
      <c r="A34" s="6">
        <v>2017</v>
      </c>
      <c r="B34" s="25">
        <v>5</v>
      </c>
      <c r="C34" s="25">
        <v>1.77</v>
      </c>
      <c r="D34" s="25">
        <v>3.23</v>
      </c>
    </row>
    <row r="35" spans="1:6">
      <c r="A35" s="6">
        <v>2018</v>
      </c>
      <c r="B35" s="9">
        <v>5.7</v>
      </c>
      <c r="C35" s="9">
        <v>2.4700000000000002</v>
      </c>
      <c r="D35" s="9">
        <v>3.24</v>
      </c>
    </row>
    <row r="36" spans="1:6">
      <c r="A36" s="6">
        <v>2019</v>
      </c>
      <c r="B36" s="25">
        <v>7.1</v>
      </c>
      <c r="C36" s="25">
        <v>4.75</v>
      </c>
      <c r="D36" s="25">
        <v>2.36</v>
      </c>
      <c r="F36" s="25"/>
    </row>
    <row r="37" spans="1:6">
      <c r="A37" s="6">
        <v>2020</v>
      </c>
      <c r="B37" s="9">
        <v>6.16</v>
      </c>
      <c r="C37" s="9">
        <v>2.89</v>
      </c>
      <c r="D37" s="9">
        <v>3.37</v>
      </c>
      <c r="F37" s="25"/>
    </row>
    <row r="38" spans="1:6">
      <c r="A38" s="352">
        <v>2021</v>
      </c>
      <c r="B38" s="1">
        <v>6.03</v>
      </c>
      <c r="C38" s="1">
        <v>3.53</v>
      </c>
      <c r="D38" s="1">
        <v>2.5000000000000004</v>
      </c>
      <c r="F38" s="25"/>
    </row>
    <row r="39" spans="1:6">
      <c r="A39" s="352">
        <v>2022</v>
      </c>
      <c r="B39" s="2">
        <v>8.01</v>
      </c>
      <c r="C39" s="2">
        <v>2.91</v>
      </c>
      <c r="D39" s="2">
        <v>5.0999999999999996</v>
      </c>
      <c r="F39" s="25"/>
    </row>
    <row r="40" spans="1:6">
      <c r="A40" s="3" t="s">
        <v>90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O10"/>
  <sheetViews>
    <sheetView workbookViewId="0">
      <selection activeCell="C6" sqref="C6"/>
    </sheetView>
  </sheetViews>
  <sheetFormatPr baseColWidth="10" defaultRowHeight="15"/>
  <cols>
    <col min="1" max="1" width="26.375" style="3" customWidth="1"/>
    <col min="2" max="5" width="15" style="3" customWidth="1"/>
    <col min="6" max="7" width="13.75" style="3" customWidth="1"/>
    <col min="8" max="11" width="11" style="3"/>
    <col min="12" max="15" width="11" style="1"/>
    <col min="16" max="16384" width="11" style="3"/>
  </cols>
  <sheetData>
    <row r="1" spans="1:15">
      <c r="A1" s="3" t="s">
        <v>413</v>
      </c>
    </row>
    <row r="3" spans="1:15">
      <c r="A3" s="6"/>
      <c r="B3" s="358">
        <v>2016</v>
      </c>
      <c r="C3" s="358"/>
      <c r="D3" s="358">
        <v>2017</v>
      </c>
      <c r="E3" s="358"/>
      <c r="F3" s="358">
        <v>2018</v>
      </c>
      <c r="G3" s="358"/>
      <c r="H3" s="358">
        <v>2019</v>
      </c>
      <c r="I3" s="358"/>
      <c r="J3" s="358">
        <v>2020</v>
      </c>
      <c r="K3" s="358"/>
      <c r="L3" s="368">
        <v>2021</v>
      </c>
      <c r="M3" s="368"/>
      <c r="N3" s="368">
        <v>2022</v>
      </c>
      <c r="O3" s="368"/>
    </row>
    <row r="4" spans="1:15" ht="30">
      <c r="A4" s="358"/>
      <c r="B4" s="33" t="s">
        <v>124</v>
      </c>
      <c r="C4" s="33" t="s">
        <v>62</v>
      </c>
      <c r="D4" s="33" t="s">
        <v>124</v>
      </c>
      <c r="E4" s="33" t="s">
        <v>62</v>
      </c>
      <c r="F4" s="33" t="s">
        <v>124</v>
      </c>
      <c r="G4" s="33" t="s">
        <v>62</v>
      </c>
      <c r="H4" s="33" t="s">
        <v>124</v>
      </c>
      <c r="I4" s="33" t="s">
        <v>62</v>
      </c>
      <c r="J4" s="33" t="s">
        <v>124</v>
      </c>
      <c r="K4" s="33" t="s">
        <v>62</v>
      </c>
      <c r="L4" s="353" t="s">
        <v>124</v>
      </c>
      <c r="M4" s="353" t="s">
        <v>62</v>
      </c>
      <c r="N4" s="353" t="s">
        <v>124</v>
      </c>
      <c r="O4" s="353" t="s">
        <v>62</v>
      </c>
    </row>
    <row r="5" spans="1:15">
      <c r="A5" s="358"/>
      <c r="B5" s="358" t="s">
        <v>111</v>
      </c>
      <c r="C5" s="358"/>
      <c r="D5" s="358" t="s">
        <v>111</v>
      </c>
      <c r="E5" s="358"/>
      <c r="F5" s="358" t="s">
        <v>111</v>
      </c>
      <c r="G5" s="358"/>
      <c r="H5" s="358" t="s">
        <v>111</v>
      </c>
      <c r="I5" s="358"/>
      <c r="J5" s="358" t="s">
        <v>111</v>
      </c>
      <c r="K5" s="358"/>
      <c r="L5" s="368" t="s">
        <v>111</v>
      </c>
      <c r="M5" s="368"/>
      <c r="N5" s="368" t="s">
        <v>111</v>
      </c>
      <c r="O5" s="368"/>
    </row>
    <row r="6" spans="1:15">
      <c r="A6" s="6" t="s">
        <v>125</v>
      </c>
      <c r="B6" s="5">
        <v>475567</v>
      </c>
      <c r="C6" s="5">
        <v>265523</v>
      </c>
      <c r="D6" s="5">
        <v>508753</v>
      </c>
      <c r="E6" s="5">
        <v>229202</v>
      </c>
      <c r="F6" s="5">
        <v>970643</v>
      </c>
      <c r="G6" s="5">
        <v>329997</v>
      </c>
      <c r="H6" s="5">
        <v>804427</v>
      </c>
      <c r="I6" s="5">
        <v>393075</v>
      </c>
      <c r="J6" s="5">
        <v>395434.52999999997</v>
      </c>
      <c r="K6" s="5">
        <v>371045</v>
      </c>
      <c r="L6" s="348">
        <v>451002</v>
      </c>
      <c r="M6" s="348">
        <v>190435</v>
      </c>
      <c r="N6" s="348">
        <v>560478</v>
      </c>
      <c r="O6" s="348">
        <v>242054</v>
      </c>
    </row>
    <row r="7" spans="1:15">
      <c r="A7" s="6" t="s">
        <v>126</v>
      </c>
      <c r="B7" s="8">
        <v>6267890</v>
      </c>
      <c r="C7" s="8">
        <v>1837470</v>
      </c>
      <c r="D7" s="8">
        <v>4996154</v>
      </c>
      <c r="E7" s="8">
        <v>1772103</v>
      </c>
      <c r="F7" s="5">
        <v>5708326</v>
      </c>
      <c r="G7" s="5">
        <v>2470020</v>
      </c>
      <c r="H7" s="5">
        <v>7107670</v>
      </c>
      <c r="I7" s="5">
        <v>4745252</v>
      </c>
      <c r="J7" s="5">
        <v>6157704.3199999994</v>
      </c>
      <c r="K7" s="5">
        <v>2891417.3</v>
      </c>
      <c r="L7" s="348">
        <v>6030857</v>
      </c>
      <c r="M7" s="348">
        <v>3529864</v>
      </c>
      <c r="N7" s="348">
        <v>8014464</v>
      </c>
      <c r="O7" s="348">
        <v>2912248</v>
      </c>
    </row>
    <row r="8" spans="1:15">
      <c r="A8" s="10" t="s">
        <v>64</v>
      </c>
      <c r="B8" s="11">
        <v>6743457</v>
      </c>
      <c r="C8" s="11">
        <v>2102993</v>
      </c>
      <c r="D8" s="11">
        <v>5504907</v>
      </c>
      <c r="E8" s="11">
        <v>2001305</v>
      </c>
      <c r="F8" s="11">
        <f>SUM(F6:F7)</f>
        <v>6678969</v>
      </c>
      <c r="G8" s="11">
        <f>SUM(G6:G7)</f>
        <v>2800017</v>
      </c>
      <c r="H8" s="11">
        <f>SUM(H6:H7)</f>
        <v>7912097</v>
      </c>
      <c r="I8" s="11">
        <f>SUM(I6:I7)</f>
        <v>5138327</v>
      </c>
      <c r="J8" s="11">
        <f t="shared" ref="J8:K8" si="0">SUM(J6:J7)</f>
        <v>6553138.8499999996</v>
      </c>
      <c r="K8" s="11">
        <f t="shared" si="0"/>
        <v>3262462.3</v>
      </c>
      <c r="L8" s="354">
        <v>6481859</v>
      </c>
      <c r="M8" s="354">
        <v>3720299</v>
      </c>
      <c r="N8" s="354">
        <v>8574942</v>
      </c>
      <c r="O8" s="354">
        <v>3154302</v>
      </c>
    </row>
    <row r="9" spans="1:15">
      <c r="E9" s="5"/>
    </row>
    <row r="10" spans="1:15">
      <c r="A10" s="3" t="s">
        <v>90</v>
      </c>
      <c r="D10" s="5"/>
    </row>
  </sheetData>
  <mergeCells count="15">
    <mergeCell ref="A4:A5"/>
    <mergeCell ref="B5:C5"/>
    <mergeCell ref="D5:E5"/>
    <mergeCell ref="H3:I3"/>
    <mergeCell ref="H5:I5"/>
    <mergeCell ref="F3:G3"/>
    <mergeCell ref="F5:G5"/>
    <mergeCell ref="B3:C3"/>
    <mergeCell ref="D3:E3"/>
    <mergeCell ref="L3:M3"/>
    <mergeCell ref="N3:O3"/>
    <mergeCell ref="L5:M5"/>
    <mergeCell ref="N5:O5"/>
    <mergeCell ref="J3:K3"/>
    <mergeCell ref="J5:K5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F36"/>
  <sheetViews>
    <sheetView workbookViewId="0">
      <selection activeCell="C6" sqref="C6"/>
    </sheetView>
  </sheetViews>
  <sheetFormatPr baseColWidth="10" defaultRowHeight="15"/>
  <cols>
    <col min="1" max="1" width="7" style="3" customWidth="1"/>
    <col min="2" max="2" width="16.375" style="3" bestFit="1" customWidth="1"/>
    <col min="3" max="3" width="26.625" style="3" bestFit="1" customWidth="1"/>
    <col min="4" max="4" width="12.375" style="3" customWidth="1"/>
    <col min="5" max="6" width="12.875" style="3" customWidth="1"/>
    <col min="7" max="16384" width="11" style="3"/>
  </cols>
  <sheetData>
    <row r="1" spans="1:6">
      <c r="A1" s="3" t="s">
        <v>405</v>
      </c>
    </row>
    <row r="3" spans="1:6">
      <c r="A3" s="369" t="s">
        <v>14</v>
      </c>
      <c r="B3" s="7" t="s">
        <v>127</v>
      </c>
      <c r="C3" s="7" t="s">
        <v>128</v>
      </c>
      <c r="D3" s="7" t="s">
        <v>129</v>
      </c>
      <c r="E3" s="7" t="s">
        <v>130</v>
      </c>
      <c r="F3" s="7" t="s">
        <v>131</v>
      </c>
    </row>
    <row r="4" spans="1:6">
      <c r="A4" s="369"/>
      <c r="B4" s="7" t="s">
        <v>31</v>
      </c>
      <c r="C4" s="7" t="s">
        <v>31</v>
      </c>
      <c r="D4" s="7" t="s">
        <v>132</v>
      </c>
      <c r="E4" s="7" t="s">
        <v>63</v>
      </c>
      <c r="F4" s="7" t="s">
        <v>63</v>
      </c>
    </row>
    <row r="5" spans="1:6">
      <c r="A5" s="6">
        <v>1992</v>
      </c>
      <c r="B5" s="5">
        <v>70499</v>
      </c>
      <c r="E5" s="5">
        <v>93869705</v>
      </c>
      <c r="F5" s="5">
        <v>3296139</v>
      </c>
    </row>
    <row r="6" spans="1:6">
      <c r="A6" s="6">
        <v>1994</v>
      </c>
      <c r="B6" s="8">
        <v>66138</v>
      </c>
      <c r="C6" s="9"/>
      <c r="D6" s="9"/>
      <c r="E6" s="8">
        <v>90793529</v>
      </c>
      <c r="F6" s="8">
        <v>3305024</v>
      </c>
    </row>
    <row r="7" spans="1:6">
      <c r="A7" s="6">
        <v>1995</v>
      </c>
      <c r="B7" s="5">
        <v>68266</v>
      </c>
      <c r="E7" s="5">
        <v>91737876</v>
      </c>
      <c r="F7" s="5">
        <v>3426700</v>
      </c>
    </row>
    <row r="8" spans="1:6">
      <c r="A8" s="6">
        <v>1996</v>
      </c>
      <c r="B8" s="8">
        <v>71913</v>
      </c>
      <c r="C8" s="9"/>
      <c r="D8" s="9"/>
      <c r="E8" s="8">
        <v>99242408</v>
      </c>
      <c r="F8" s="8">
        <v>3889452</v>
      </c>
    </row>
    <row r="9" spans="1:6">
      <c r="A9" s="6">
        <v>1997</v>
      </c>
      <c r="B9" s="5">
        <v>81485</v>
      </c>
      <c r="E9" s="5">
        <v>114069039</v>
      </c>
      <c r="F9" s="5">
        <v>4480427</v>
      </c>
    </row>
    <row r="10" spans="1:6">
      <c r="A10" s="6">
        <v>1998</v>
      </c>
      <c r="B10" s="8">
        <v>90967</v>
      </c>
      <c r="C10" s="9"/>
      <c r="D10" s="9"/>
      <c r="E10" s="8">
        <v>129507386</v>
      </c>
      <c r="F10" s="8">
        <v>5322158</v>
      </c>
    </row>
    <row r="11" spans="1:6">
      <c r="A11" s="6">
        <v>1999</v>
      </c>
      <c r="B11" s="5">
        <v>96911</v>
      </c>
      <c r="E11" s="5">
        <v>140117712</v>
      </c>
      <c r="F11" s="5">
        <v>5670487</v>
      </c>
    </row>
    <row r="12" spans="1:6">
      <c r="A12" s="6">
        <v>2000</v>
      </c>
      <c r="B12" s="8">
        <v>103409</v>
      </c>
      <c r="C12" s="9"/>
      <c r="D12" s="9"/>
      <c r="E12" s="8">
        <v>163018696</v>
      </c>
      <c r="F12" s="8">
        <v>6148600</v>
      </c>
    </row>
    <row r="13" spans="1:6">
      <c r="A13" s="6">
        <v>2001</v>
      </c>
      <c r="B13" s="5">
        <v>105660</v>
      </c>
      <c r="E13" s="5">
        <v>168891667</v>
      </c>
      <c r="F13" s="5">
        <v>6395209</v>
      </c>
    </row>
    <row r="14" spans="1:6">
      <c r="A14" s="6">
        <v>2002</v>
      </c>
      <c r="B14" s="8">
        <v>107535</v>
      </c>
      <c r="C14" s="9"/>
      <c r="D14" s="9"/>
      <c r="E14" s="8">
        <v>178997509</v>
      </c>
      <c r="F14" s="8">
        <v>6541299</v>
      </c>
    </row>
    <row r="15" spans="1:6">
      <c r="A15" s="6">
        <v>2003</v>
      </c>
      <c r="B15" s="5">
        <v>110782</v>
      </c>
      <c r="E15" s="5">
        <v>194802407</v>
      </c>
      <c r="F15" s="5">
        <v>6898511</v>
      </c>
    </row>
    <row r="16" spans="1:6">
      <c r="A16" s="6">
        <v>2004</v>
      </c>
      <c r="B16" s="8">
        <v>113740</v>
      </c>
      <c r="C16" s="9"/>
      <c r="D16" s="9"/>
      <c r="E16" s="8">
        <v>202748874</v>
      </c>
      <c r="F16" s="8">
        <v>7209000</v>
      </c>
    </row>
    <row r="17" spans="1:6">
      <c r="A17" s="6">
        <v>2005</v>
      </c>
      <c r="B17" s="5">
        <v>113740</v>
      </c>
      <c r="E17" s="5">
        <v>200632855</v>
      </c>
      <c r="F17" s="5">
        <v>7112000</v>
      </c>
    </row>
    <row r="18" spans="1:6">
      <c r="A18" s="6">
        <v>2006</v>
      </c>
      <c r="B18" s="8">
        <v>114350</v>
      </c>
      <c r="C18" s="9"/>
      <c r="D18" s="9"/>
      <c r="E18" s="8">
        <v>200981885</v>
      </c>
      <c r="F18" s="8">
        <v>7120000</v>
      </c>
    </row>
    <row r="19" spans="1:6">
      <c r="A19" s="6">
        <v>2007</v>
      </c>
      <c r="B19" s="5">
        <v>137471</v>
      </c>
      <c r="E19" s="5">
        <v>191947570</v>
      </c>
      <c r="F19" s="5">
        <v>7200000</v>
      </c>
    </row>
    <row r="20" spans="1:6">
      <c r="A20" s="6">
        <v>2008</v>
      </c>
      <c r="B20" s="8">
        <v>120932</v>
      </c>
      <c r="C20" s="9"/>
      <c r="D20" s="9"/>
      <c r="E20" s="8">
        <v>283570689</v>
      </c>
      <c r="F20" s="8">
        <v>8116835</v>
      </c>
    </row>
    <row r="21" spans="1:6">
      <c r="A21" s="6">
        <v>2009</v>
      </c>
      <c r="B21" s="5">
        <v>124000</v>
      </c>
      <c r="E21" s="5">
        <v>295348866</v>
      </c>
      <c r="F21" s="5">
        <v>10205374</v>
      </c>
    </row>
    <row r="22" spans="1:6">
      <c r="A22" s="6">
        <v>2010</v>
      </c>
      <c r="B22" s="8">
        <v>107423</v>
      </c>
      <c r="C22" s="9"/>
      <c r="D22" s="9"/>
      <c r="E22" s="8">
        <v>293741604</v>
      </c>
      <c r="F22" s="8">
        <v>11000728</v>
      </c>
    </row>
    <row r="23" spans="1:6">
      <c r="A23" s="6">
        <v>2011</v>
      </c>
      <c r="B23" s="5">
        <v>106326</v>
      </c>
      <c r="E23" s="5">
        <v>304589172</v>
      </c>
      <c r="F23" s="5">
        <v>11271243</v>
      </c>
    </row>
    <row r="24" spans="1:6">
      <c r="A24" s="6">
        <v>2012</v>
      </c>
      <c r="B24" s="8">
        <v>106697</v>
      </c>
      <c r="C24" s="9"/>
      <c r="D24" s="9"/>
      <c r="E24" s="8">
        <v>326008586</v>
      </c>
      <c r="F24" s="8">
        <v>11860053</v>
      </c>
    </row>
    <row r="25" spans="1:6">
      <c r="A25" s="6">
        <v>2013</v>
      </c>
      <c r="B25" s="5">
        <v>106453</v>
      </c>
      <c r="E25" s="5">
        <v>337761302</v>
      </c>
      <c r="F25" s="5">
        <v>12919605</v>
      </c>
    </row>
    <row r="26" spans="1:6">
      <c r="A26" s="6">
        <v>2014</v>
      </c>
      <c r="B26" s="8">
        <v>104658</v>
      </c>
      <c r="C26" s="8">
        <v>72416</v>
      </c>
      <c r="D26" s="8">
        <v>6803</v>
      </c>
      <c r="E26" s="8">
        <v>340789016</v>
      </c>
      <c r="F26" s="8">
        <v>13273659</v>
      </c>
    </row>
    <row r="27" spans="1:6">
      <c r="A27" s="6">
        <v>2015</v>
      </c>
      <c r="B27" s="34">
        <v>101008</v>
      </c>
      <c r="C27" s="34">
        <v>71722</v>
      </c>
      <c r="D27" s="34">
        <v>6401</v>
      </c>
      <c r="E27" s="34">
        <v>342912691</v>
      </c>
      <c r="F27" s="34">
        <v>12914288</v>
      </c>
    </row>
    <row r="28" spans="1:6">
      <c r="A28" s="6">
        <v>2016</v>
      </c>
      <c r="B28" s="8">
        <v>102242</v>
      </c>
      <c r="C28" s="8">
        <v>74094</v>
      </c>
      <c r="D28" s="8">
        <v>6097</v>
      </c>
      <c r="E28" s="8">
        <v>350979034</v>
      </c>
      <c r="F28" s="8">
        <v>13137175</v>
      </c>
    </row>
    <row r="29" spans="1:6">
      <c r="A29" s="6">
        <v>2017</v>
      </c>
      <c r="B29" s="34">
        <v>106540.45</v>
      </c>
      <c r="C29" s="34">
        <v>82782</v>
      </c>
      <c r="D29" s="34">
        <v>6122</v>
      </c>
      <c r="E29" s="34">
        <v>392813033</v>
      </c>
      <c r="F29" s="34">
        <v>16293656</v>
      </c>
    </row>
    <row r="30" spans="1:6">
      <c r="A30" s="6">
        <v>2018</v>
      </c>
      <c r="B30" s="8">
        <v>106480</v>
      </c>
      <c r="C30" s="8">
        <v>84183</v>
      </c>
      <c r="D30" s="8">
        <v>6038</v>
      </c>
      <c r="E30" s="8">
        <v>401791616</v>
      </c>
      <c r="F30" s="8">
        <v>17881931</v>
      </c>
    </row>
    <row r="31" spans="1:6">
      <c r="A31" s="6">
        <v>2019</v>
      </c>
      <c r="B31" s="34">
        <v>107162</v>
      </c>
      <c r="C31" s="34">
        <v>89946.17</v>
      </c>
      <c r="D31" s="34">
        <v>8393</v>
      </c>
      <c r="E31" s="34">
        <v>447169684</v>
      </c>
      <c r="F31" s="34">
        <v>18874802</v>
      </c>
    </row>
    <row r="32" spans="1:6">
      <c r="A32" s="6">
        <v>2020</v>
      </c>
      <c r="B32" s="8">
        <v>107137.95</v>
      </c>
      <c r="C32" s="8">
        <v>92587.68</v>
      </c>
      <c r="D32" s="8">
        <v>9566</v>
      </c>
      <c r="E32" s="8">
        <v>456491007.23000002</v>
      </c>
      <c r="F32" s="8">
        <v>19468608.300000001</v>
      </c>
    </row>
    <row r="33" spans="1:6">
      <c r="A33" s="10">
        <v>2021</v>
      </c>
      <c r="B33" s="11">
        <v>107517.91</v>
      </c>
      <c r="C33" s="11">
        <v>95140.58</v>
      </c>
      <c r="D33" s="11">
        <v>9991</v>
      </c>
      <c r="E33" s="11">
        <v>501236548.26999998</v>
      </c>
      <c r="F33" s="11">
        <v>21067333.879999999</v>
      </c>
    </row>
    <row r="34" spans="1:6">
      <c r="A34" s="3" t="s">
        <v>133</v>
      </c>
    </row>
    <row r="36" spans="1:6">
      <c r="C36" s="25"/>
    </row>
  </sheetData>
  <mergeCells count="1">
    <mergeCell ref="A3:A4"/>
  </mergeCells>
  <pageMargins left="0.7" right="0.7" top="0.78740157499999996" bottom="0.78740157499999996" header="0.3" footer="0.3"/>
  <pageSetup paperSize="9" orientation="landscape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X120"/>
  <sheetViews>
    <sheetView topLeftCell="A73" zoomScale="140" zoomScaleNormal="140" workbookViewId="0">
      <selection activeCell="C6" sqref="C6"/>
    </sheetView>
  </sheetViews>
  <sheetFormatPr baseColWidth="10" defaultColWidth="10.875" defaultRowHeight="9"/>
  <cols>
    <col min="1" max="4" width="1.25" style="92" customWidth="1"/>
    <col min="5" max="5" width="32.75" style="92" customWidth="1"/>
    <col min="6" max="17" width="9.125" style="154" customWidth="1"/>
    <col min="18" max="18" width="8.875" style="92" bestFit="1" customWidth="1"/>
    <col min="19" max="20" width="10.875" style="92"/>
    <col min="21" max="21" width="10.875" style="101"/>
    <col min="22" max="16384" width="10.875" style="92"/>
  </cols>
  <sheetData>
    <row r="1" spans="1:24" s="89" customFormat="1" ht="12.75" customHeight="1">
      <c r="A1" s="87" t="s">
        <v>424</v>
      </c>
      <c r="B1" s="87"/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U1" s="289"/>
    </row>
    <row r="2" spans="1:24" ht="3" customHeight="1" thickBot="1">
      <c r="A2" s="90"/>
      <c r="B2" s="90"/>
      <c r="C2" s="90"/>
      <c r="D2" s="91"/>
      <c r="E2" s="91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</row>
    <row r="3" spans="1:24" s="94" customFormat="1" ht="14.25" customHeight="1">
      <c r="A3" s="379"/>
      <c r="B3" s="380"/>
      <c r="C3" s="380"/>
      <c r="D3" s="380"/>
      <c r="E3" s="380"/>
      <c r="F3" s="383" t="s">
        <v>243</v>
      </c>
      <c r="G3" s="384"/>
      <c r="H3" s="384"/>
      <c r="I3" s="385"/>
      <c r="J3" s="373" t="s">
        <v>407</v>
      </c>
      <c r="K3" s="374"/>
      <c r="L3" s="374"/>
      <c r="M3" s="375"/>
      <c r="N3" s="370" t="s">
        <v>430</v>
      </c>
      <c r="O3" s="371"/>
      <c r="P3" s="371"/>
      <c r="Q3" s="372"/>
      <c r="R3" s="307" t="s">
        <v>35</v>
      </c>
      <c r="U3" s="142"/>
    </row>
    <row r="4" spans="1:24" s="94" customFormat="1" ht="16.5">
      <c r="A4" s="379"/>
      <c r="B4" s="380"/>
      <c r="C4" s="380"/>
      <c r="D4" s="380"/>
      <c r="E4" s="380"/>
      <c r="F4" s="304" t="s">
        <v>416</v>
      </c>
      <c r="G4" s="96" t="s">
        <v>134</v>
      </c>
      <c r="H4" s="95" t="s">
        <v>240</v>
      </c>
      <c r="I4" s="257" t="s">
        <v>62</v>
      </c>
      <c r="J4" s="304" t="s">
        <v>416</v>
      </c>
      <c r="K4" s="96" t="s">
        <v>134</v>
      </c>
      <c r="L4" s="95" t="s">
        <v>240</v>
      </c>
      <c r="M4" s="257" t="s">
        <v>62</v>
      </c>
      <c r="N4" s="304" t="s">
        <v>416</v>
      </c>
      <c r="O4" s="96" t="s">
        <v>134</v>
      </c>
      <c r="P4" s="95" t="s">
        <v>240</v>
      </c>
      <c r="Q4" s="257" t="s">
        <v>62</v>
      </c>
      <c r="R4" s="308">
        <v>2021</v>
      </c>
      <c r="U4" s="142"/>
    </row>
    <row r="5" spans="1:24" ht="9.75" customHeight="1">
      <c r="A5" s="381"/>
      <c r="B5" s="382"/>
      <c r="C5" s="382"/>
      <c r="D5" s="382"/>
      <c r="E5" s="382"/>
      <c r="F5" s="258"/>
      <c r="G5" s="97"/>
      <c r="H5" s="97"/>
      <c r="I5" s="259"/>
      <c r="J5" s="258"/>
      <c r="K5" s="97"/>
      <c r="L5" s="97"/>
      <c r="M5" s="259"/>
      <c r="N5" s="258"/>
      <c r="O5" s="97"/>
      <c r="P5" s="97"/>
      <c r="Q5" s="259"/>
      <c r="R5" s="309" t="s">
        <v>209</v>
      </c>
    </row>
    <row r="6" spans="1:24" ht="9" customHeight="1">
      <c r="A6" s="98" t="s">
        <v>135</v>
      </c>
      <c r="B6" s="99"/>
      <c r="C6" s="99"/>
      <c r="D6" s="100"/>
      <c r="E6" s="98"/>
      <c r="F6" s="260">
        <v>54.383368401221993</v>
      </c>
      <c r="G6" s="196">
        <v>54.090881696221999</v>
      </c>
      <c r="H6" s="196">
        <v>1.7762505000000001E-2</v>
      </c>
      <c r="I6" s="261">
        <v>0.27472420000000003</v>
      </c>
      <c r="J6" s="260">
        <f>SUM(J7:J14)</f>
        <v>53.389277631594808</v>
      </c>
      <c r="K6" s="196">
        <f>SUM(K7:K14)</f>
        <v>53.235466909594805</v>
      </c>
      <c r="L6" s="196">
        <f>SUM(L7:L14)</f>
        <v>1.8116442E-2</v>
      </c>
      <c r="M6" s="261">
        <v>0.13569428</v>
      </c>
      <c r="N6" s="260">
        <v>53.162999999999997</v>
      </c>
      <c r="O6" s="196">
        <v>52.779000000000003</v>
      </c>
      <c r="P6" s="196">
        <v>2.2499999999999999E-2</v>
      </c>
      <c r="Q6" s="261">
        <v>0.36099999999999999</v>
      </c>
      <c r="R6" s="310">
        <v>703</v>
      </c>
      <c r="V6" s="101"/>
      <c r="W6" s="101"/>
      <c r="X6" s="101"/>
    </row>
    <row r="7" spans="1:24" ht="10.5" customHeight="1">
      <c r="A7" s="102"/>
      <c r="B7" s="103" t="s">
        <v>136</v>
      </c>
      <c r="C7" s="103"/>
      <c r="D7" s="103"/>
      <c r="E7" s="107"/>
      <c r="F7" s="262">
        <v>49.830476901221999</v>
      </c>
      <c r="G7" s="191">
        <v>49.830476901221999</v>
      </c>
      <c r="H7" s="194"/>
      <c r="I7" s="263"/>
      <c r="J7" s="262">
        <v>49.128531234357133</v>
      </c>
      <c r="K7" s="202">
        <v>49.128531234357133</v>
      </c>
      <c r="L7" s="202"/>
      <c r="M7" s="265"/>
      <c r="N7" s="262">
        <v>49.158999999999999</v>
      </c>
      <c r="O7" s="191">
        <v>49.158999999999999</v>
      </c>
      <c r="P7" s="194"/>
      <c r="Q7" s="263"/>
      <c r="R7" s="311">
        <v>679</v>
      </c>
    </row>
    <row r="8" spans="1:24" ht="10.5" customHeight="1">
      <c r="A8" s="104"/>
      <c r="B8" s="105" t="s">
        <v>210</v>
      </c>
      <c r="C8" s="106"/>
      <c r="D8" s="103"/>
      <c r="E8" s="107"/>
      <c r="F8" s="262"/>
      <c r="G8" s="191"/>
      <c r="H8" s="195"/>
      <c r="I8" s="263"/>
      <c r="J8" s="262"/>
      <c r="K8" s="202"/>
      <c r="L8" s="202"/>
      <c r="M8" s="265"/>
      <c r="N8" s="262"/>
      <c r="O8" s="191"/>
      <c r="P8" s="195"/>
      <c r="Q8" s="263"/>
      <c r="R8" s="311">
        <v>0</v>
      </c>
    </row>
    <row r="9" spans="1:24" ht="9.75" customHeight="1">
      <c r="A9" s="104"/>
      <c r="B9" s="106" t="s">
        <v>139</v>
      </c>
      <c r="C9" s="106"/>
      <c r="D9" s="108"/>
      <c r="E9" s="102"/>
      <c r="F9" s="262">
        <v>5.920835E-2</v>
      </c>
      <c r="G9" s="191">
        <v>2.9604175E-2</v>
      </c>
      <c r="H9" s="191">
        <v>1.7762505000000001E-2</v>
      </c>
      <c r="I9" s="264">
        <v>1.184167E-2</v>
      </c>
      <c r="J9" s="262">
        <v>6.0388633000000004E-2</v>
      </c>
      <c r="K9" s="202">
        <v>3.0194241E-2</v>
      </c>
      <c r="L9" s="202">
        <v>1.8116442E-2</v>
      </c>
      <c r="M9" s="265">
        <v>1.207795E-2</v>
      </c>
      <c r="N9" s="262"/>
      <c r="O9" s="191"/>
      <c r="P9" s="191"/>
      <c r="Q9" s="264"/>
      <c r="R9" s="311">
        <v>0</v>
      </c>
    </row>
    <row r="10" spans="1:24" ht="9.75" customHeight="1">
      <c r="A10" s="104"/>
      <c r="B10" s="109" t="s">
        <v>211</v>
      </c>
      <c r="C10" s="110"/>
      <c r="D10" s="108"/>
      <c r="E10" s="111"/>
      <c r="F10" s="262"/>
      <c r="G10" s="189"/>
      <c r="H10" s="191"/>
      <c r="I10" s="265"/>
      <c r="J10" s="262">
        <v>2.8212384703911199E-3</v>
      </c>
      <c r="K10" s="202">
        <v>2.8212384703911199E-3</v>
      </c>
      <c r="L10" s="202"/>
      <c r="M10" s="265"/>
      <c r="N10" s="262"/>
      <c r="O10" s="189"/>
      <c r="P10" s="191"/>
      <c r="Q10" s="265"/>
      <c r="R10" s="311">
        <v>0</v>
      </c>
    </row>
    <row r="11" spans="1:24" ht="9.75" customHeight="1">
      <c r="A11" s="104"/>
      <c r="B11" s="109" t="s">
        <v>212</v>
      </c>
      <c r="C11" s="103"/>
      <c r="D11" s="108"/>
      <c r="E11" s="111"/>
      <c r="F11" s="262">
        <v>7.1228940000000004E-2</v>
      </c>
      <c r="G11" s="191">
        <v>7.1228940000000004E-2</v>
      </c>
      <c r="H11" s="191"/>
      <c r="I11" s="266"/>
      <c r="J11" s="262">
        <v>6.0029809999999996E-2</v>
      </c>
      <c r="K11" s="202">
        <v>6.0029809999999996E-2</v>
      </c>
      <c r="L11" s="202"/>
      <c r="M11" s="265"/>
      <c r="N11" s="262"/>
      <c r="O11" s="191"/>
      <c r="P11" s="191"/>
      <c r="Q11" s="266"/>
      <c r="R11" s="311">
        <v>0</v>
      </c>
    </row>
    <row r="12" spans="1:24" ht="9.75" customHeight="1">
      <c r="A12" s="104"/>
      <c r="B12" s="109" t="s">
        <v>138</v>
      </c>
      <c r="C12" s="111"/>
      <c r="D12" s="108"/>
      <c r="E12" s="111"/>
      <c r="F12" s="262">
        <v>0.30011304999999999</v>
      </c>
      <c r="G12" s="191">
        <v>3.7230520000000003E-2</v>
      </c>
      <c r="H12" s="197"/>
      <c r="I12" s="265">
        <v>0.26288253</v>
      </c>
      <c r="J12" s="262">
        <v>0.15461053</v>
      </c>
      <c r="K12" s="202">
        <v>3.09942E-2</v>
      </c>
      <c r="L12" s="202"/>
      <c r="M12" s="265">
        <v>0.12361633</v>
      </c>
      <c r="N12" s="262"/>
      <c r="O12" s="191"/>
      <c r="P12" s="197"/>
      <c r="Q12" s="265"/>
      <c r="R12" s="311">
        <v>0</v>
      </c>
    </row>
    <row r="13" spans="1:24" ht="9.75" customHeight="1">
      <c r="A13" s="102"/>
      <c r="B13" s="111" t="s">
        <v>137</v>
      </c>
      <c r="C13" s="111"/>
      <c r="D13" s="108"/>
      <c r="E13" s="108"/>
      <c r="F13" s="267">
        <v>2.9714689399999998</v>
      </c>
      <c r="G13" s="191">
        <v>2.9714689399999998</v>
      </c>
      <c r="H13" s="190"/>
      <c r="I13" s="264"/>
      <c r="J13" s="267">
        <v>3.4600311257672836</v>
      </c>
      <c r="K13" s="197">
        <v>3.4600311257672836</v>
      </c>
      <c r="L13" s="197">
        <v>0</v>
      </c>
      <c r="M13" s="264"/>
      <c r="N13" s="267">
        <v>2.7879999999999998</v>
      </c>
      <c r="O13" s="191">
        <v>2.7879999999999998</v>
      </c>
      <c r="P13" s="190"/>
      <c r="Q13" s="264"/>
      <c r="R13" s="312">
        <v>12.624000000000001</v>
      </c>
    </row>
    <row r="14" spans="1:24" ht="9.75" customHeight="1">
      <c r="A14" s="112"/>
      <c r="B14" s="113" t="s">
        <v>213</v>
      </c>
      <c r="C14" s="114"/>
      <c r="D14" s="115"/>
      <c r="E14" s="115"/>
      <c r="F14" s="268">
        <v>1.1508722199999999</v>
      </c>
      <c r="G14" s="192">
        <v>1.1508722199999999</v>
      </c>
      <c r="H14" s="199"/>
      <c r="I14" s="269"/>
      <c r="J14" s="288">
        <v>0.52286505999999999</v>
      </c>
      <c r="K14" s="199">
        <v>0.52286505999999999</v>
      </c>
      <c r="L14" s="199">
        <v>0</v>
      </c>
      <c r="M14" s="269"/>
      <c r="N14" s="268"/>
      <c r="O14" s="192"/>
      <c r="P14" s="199"/>
      <c r="Q14" s="269"/>
      <c r="R14" s="313">
        <v>0</v>
      </c>
    </row>
    <row r="15" spans="1:24" ht="9.75" customHeight="1">
      <c r="A15" s="98" t="s">
        <v>140</v>
      </c>
      <c r="B15" s="99"/>
      <c r="C15" s="99"/>
      <c r="D15" s="99"/>
      <c r="E15" s="98"/>
      <c r="F15" s="260">
        <v>65.13520128535518</v>
      </c>
      <c r="G15" s="196">
        <v>40.933065912527653</v>
      </c>
      <c r="H15" s="196">
        <v>13.518087145273594</v>
      </c>
      <c r="I15" s="261">
        <v>10.684048106834872</v>
      </c>
      <c r="J15" s="260">
        <f>SUM(J16+J17+J18+J19+J24+J28+J35+J40+J41+J42+J43+J44+J45+J46+J55+J56)</f>
        <v>64.563930622410737</v>
      </c>
      <c r="K15" s="196">
        <f>SUM(K16+K17+K18+K19+K24+K28+K35+K40+K41+K42+K43+K44+K45+K46+K55+K56)</f>
        <v>40.505849443364561</v>
      </c>
      <c r="L15" s="196">
        <f>SUM(L16+L17+L18+L19+L24+L28+L35+L40+L41+L42+L43+L44+L45+L46+L55+L56)</f>
        <v>13.445491739887332</v>
      </c>
      <c r="M15" s="261">
        <v>10.597035344976661</v>
      </c>
      <c r="N15" s="260">
        <v>63.412999999999997</v>
      </c>
      <c r="O15" s="196">
        <v>42.439</v>
      </c>
      <c r="P15" s="196">
        <v>11.507999999999999</v>
      </c>
      <c r="Q15" s="261">
        <v>9.4619999999999997</v>
      </c>
      <c r="R15" s="310">
        <v>1116.6310000000001</v>
      </c>
      <c r="T15" s="163"/>
      <c r="U15" s="290"/>
    </row>
    <row r="16" spans="1:24" ht="9.75" customHeight="1">
      <c r="A16" s="116"/>
      <c r="B16" s="117" t="s">
        <v>66</v>
      </c>
      <c r="C16" s="117"/>
      <c r="D16" s="117"/>
      <c r="E16" s="98"/>
      <c r="F16" s="260">
        <v>0.53191054345703104</v>
      </c>
      <c r="G16" s="196">
        <v>0.33510358959960901</v>
      </c>
      <c r="H16" s="196">
        <v>0.118084163848877</v>
      </c>
      <c r="I16" s="261">
        <v>7.8722771209716796E-2</v>
      </c>
      <c r="J16" s="260">
        <v>0.42563911004638671</v>
      </c>
      <c r="K16" s="196">
        <v>0.26815267239379881</v>
      </c>
      <c r="L16" s="196">
        <v>9.4491773925781244E-2</v>
      </c>
      <c r="M16" s="261">
        <v>6.2994658489227293E-2</v>
      </c>
      <c r="N16" s="260">
        <v>0.27200000000000002</v>
      </c>
      <c r="O16" s="196">
        <v>0.17100000000000001</v>
      </c>
      <c r="P16" s="196">
        <v>0.06</v>
      </c>
      <c r="Q16" s="261">
        <v>0.04</v>
      </c>
      <c r="R16" s="310">
        <v>11.423</v>
      </c>
      <c r="U16" s="290"/>
    </row>
    <row r="17" spans="1:21" ht="9.75" customHeight="1">
      <c r="A17" s="116"/>
      <c r="B17" s="100" t="s">
        <v>71</v>
      </c>
      <c r="C17" s="100"/>
      <c r="D17" s="108"/>
      <c r="E17" s="118"/>
      <c r="F17" s="260">
        <v>0.51446141406250001</v>
      </c>
      <c r="G17" s="196">
        <v>0.32411062158203102</v>
      </c>
      <c r="H17" s="196">
        <v>0.114210432861328</v>
      </c>
      <c r="I17" s="261">
        <v>7.6140284179687504E-2</v>
      </c>
      <c r="J17" s="260">
        <v>0.36074027734375003</v>
      </c>
      <c r="K17" s="196">
        <v>0.22726637890625001</v>
      </c>
      <c r="L17" s="196">
        <v>8.0084324462890627E-2</v>
      </c>
      <c r="M17" s="261">
        <v>5.338956591796875E-2</v>
      </c>
      <c r="N17" s="260">
        <v>0.61799999999999999</v>
      </c>
      <c r="O17" s="196">
        <v>0.38900000000000001</v>
      </c>
      <c r="P17" s="196">
        <v>0.13700000000000001</v>
      </c>
      <c r="Q17" s="261">
        <v>9.0999999999999998E-2</v>
      </c>
      <c r="R17" s="310">
        <v>6.0659999999999998</v>
      </c>
      <c r="U17" s="290"/>
    </row>
    <row r="18" spans="1:21" ht="9.75" customHeight="1">
      <c r="A18" s="116"/>
      <c r="B18" s="100" t="s">
        <v>72</v>
      </c>
      <c r="C18" s="100"/>
      <c r="D18" s="118"/>
      <c r="E18" s="118"/>
      <c r="F18" s="260">
        <v>0.40029933899307302</v>
      </c>
      <c r="G18" s="196">
        <v>0.25029877650451698</v>
      </c>
      <c r="H18" s="196">
        <v>8.8200199597358697E-2</v>
      </c>
      <c r="I18" s="261">
        <v>6.1800360556602499E-2</v>
      </c>
      <c r="J18" s="260">
        <v>0.39544416596984866</v>
      </c>
      <c r="K18" s="196">
        <v>0.24692504900741577</v>
      </c>
      <c r="L18" s="196">
        <v>8.7011297947406765E-2</v>
      </c>
      <c r="M18" s="261">
        <v>6.1507808661460876E-2</v>
      </c>
      <c r="N18" s="260">
        <v>0.41099999999999998</v>
      </c>
      <c r="O18" s="196">
        <v>0.25600000000000001</v>
      </c>
      <c r="P18" s="196">
        <v>0.09</v>
      </c>
      <c r="Q18" s="261">
        <v>0.06</v>
      </c>
      <c r="R18" s="310">
        <v>24.382999999999999</v>
      </c>
      <c r="U18" s="290"/>
    </row>
    <row r="19" spans="1:21" ht="9.75" customHeight="1">
      <c r="A19" s="116"/>
      <c r="B19" s="100" t="s">
        <v>141</v>
      </c>
      <c r="C19" s="100"/>
      <c r="D19" s="118"/>
      <c r="E19" s="118"/>
      <c r="F19" s="260">
        <v>5.8633429359436002</v>
      </c>
      <c r="G19" s="196">
        <v>3.6939060731811519</v>
      </c>
      <c r="H19" s="196">
        <v>1.3016621048507691</v>
      </c>
      <c r="I19" s="261">
        <v>0.86777473731994614</v>
      </c>
      <c r="J19" s="260">
        <v>5.067218520019531</v>
      </c>
      <c r="K19" s="196">
        <v>3.1913705275268556</v>
      </c>
      <c r="L19" s="196">
        <v>1.1255088006896972</v>
      </c>
      <c r="M19" s="261">
        <v>0.75033922189331059</v>
      </c>
      <c r="N19" s="260">
        <v>5.2039999999999997</v>
      </c>
      <c r="O19" s="196">
        <v>3.278</v>
      </c>
      <c r="P19" s="196">
        <v>1.155</v>
      </c>
      <c r="Q19" s="261">
        <v>0.77</v>
      </c>
      <c r="R19" s="310">
        <v>135.44300000000001</v>
      </c>
      <c r="U19" s="290"/>
    </row>
    <row r="20" spans="1:21" ht="9.75" customHeight="1">
      <c r="A20" s="116"/>
      <c r="B20" s="117"/>
      <c r="C20" s="118" t="s">
        <v>214</v>
      </c>
      <c r="E20" s="118"/>
      <c r="F20" s="262">
        <v>3.1883941311035202</v>
      </c>
      <c r="G20" s="202">
        <v>2.0086883507995599</v>
      </c>
      <c r="H20" s="191">
        <v>0.70782346087646497</v>
      </c>
      <c r="I20" s="264">
        <v>0.47188231878662101</v>
      </c>
      <c r="J20" s="262">
        <v>3.4439429301757811</v>
      </c>
      <c r="K20" s="202">
        <v>2.1696840756225586</v>
      </c>
      <c r="L20" s="202">
        <v>0.76455530996704102</v>
      </c>
      <c r="M20" s="265">
        <v>0.50970354861450196</v>
      </c>
      <c r="N20" s="262">
        <v>3.0219999999999998</v>
      </c>
      <c r="O20" s="202">
        <v>1.9039999999999999</v>
      </c>
      <c r="P20" s="191">
        <v>0.67100000000000004</v>
      </c>
      <c r="Q20" s="264">
        <v>0.44700000000000001</v>
      </c>
      <c r="R20" s="314">
        <v>108.76600000000001</v>
      </c>
      <c r="U20" s="290"/>
    </row>
    <row r="21" spans="1:21" ht="9.75" customHeight="1">
      <c r="A21" s="116"/>
      <c r="B21" s="117"/>
      <c r="C21" s="118" t="s">
        <v>215</v>
      </c>
      <c r="D21" s="108"/>
      <c r="E21" s="118"/>
      <c r="F21" s="262">
        <v>2.5475084960937502</v>
      </c>
      <c r="G21" s="202">
        <v>1.6049303203125</v>
      </c>
      <c r="H21" s="191">
        <v>0.56554690429687504</v>
      </c>
      <c r="I21" s="264">
        <v>0.37703124804687499</v>
      </c>
      <c r="J21" s="262">
        <v>1.45855809375</v>
      </c>
      <c r="K21" s="202">
        <v>0.91889161376953121</v>
      </c>
      <c r="L21" s="202">
        <v>0.32379990014648435</v>
      </c>
      <c r="M21" s="265">
        <v>0.21586660327148438</v>
      </c>
      <c r="N21" s="262">
        <v>2.153</v>
      </c>
      <c r="O21" s="202">
        <v>1.3560000000000001</v>
      </c>
      <c r="P21" s="191">
        <v>0.47799999999999998</v>
      </c>
      <c r="Q21" s="264">
        <v>0.318</v>
      </c>
      <c r="R21" s="314">
        <v>17.760000000000002</v>
      </c>
      <c r="U21" s="290"/>
    </row>
    <row r="22" spans="1:21" ht="9.75" customHeight="1">
      <c r="A22" s="116"/>
      <c r="B22" s="117"/>
      <c r="C22" s="118" t="s">
        <v>216</v>
      </c>
      <c r="D22" s="108"/>
      <c r="E22" s="118"/>
      <c r="F22" s="262">
        <v>0.12744030874633799</v>
      </c>
      <c r="G22" s="202">
        <v>8.0287402069091796E-2</v>
      </c>
      <c r="H22" s="191">
        <v>2.8291739677429199E-2</v>
      </c>
      <c r="I22" s="264">
        <v>1.88611704864502E-2</v>
      </c>
      <c r="J22" s="262">
        <v>0.16471749609375</v>
      </c>
      <c r="K22" s="202">
        <v>0.10279483813476563</v>
      </c>
      <c r="L22" s="202">
        <v>3.7153590576171874E-2</v>
      </c>
      <c r="M22" s="265">
        <v>2.4769070007324218E-2</v>
      </c>
      <c r="N22" s="262">
        <v>2.7E-2</v>
      </c>
      <c r="O22" s="202">
        <v>1.7000000000000001E-2</v>
      </c>
      <c r="P22" s="191">
        <v>6.0000000000000001E-3</v>
      </c>
      <c r="Q22" s="264">
        <v>4.0000000000000001E-3</v>
      </c>
      <c r="R22" s="314">
        <v>8.1940000000000008</v>
      </c>
      <c r="U22" s="290"/>
    </row>
    <row r="23" spans="1:21" ht="18" customHeight="1">
      <c r="A23" s="116"/>
      <c r="B23" s="117"/>
      <c r="C23" s="376" t="s">
        <v>217</v>
      </c>
      <c r="D23" s="377"/>
      <c r="E23" s="377"/>
      <c r="F23" s="262"/>
      <c r="G23" s="202"/>
      <c r="H23" s="191"/>
      <c r="I23" s="264"/>
      <c r="J23" s="262"/>
      <c r="K23" s="202"/>
      <c r="L23" s="202"/>
      <c r="M23" s="265"/>
      <c r="N23" s="262"/>
      <c r="O23" s="202"/>
      <c r="P23" s="191"/>
      <c r="Q23" s="264"/>
      <c r="R23" s="314">
        <v>1.1930000000000001</v>
      </c>
      <c r="U23" s="290"/>
    </row>
    <row r="24" spans="1:21" ht="9.75" customHeight="1">
      <c r="A24" s="116"/>
      <c r="B24" s="100" t="s">
        <v>74</v>
      </c>
      <c r="C24" s="119"/>
      <c r="D24" s="118"/>
      <c r="E24" s="118"/>
      <c r="F24" s="260">
        <v>0.79165752734374994</v>
      </c>
      <c r="G24" s="196">
        <v>0.49874422009277303</v>
      </c>
      <c r="H24" s="196">
        <v>0.1999576892700195</v>
      </c>
      <c r="I24" s="261">
        <v>9.2955620117187499E-2</v>
      </c>
      <c r="J24" s="260">
        <v>1.107908296875</v>
      </c>
      <c r="K24" s="196">
        <v>0.69730373406982427</v>
      </c>
      <c r="L24" s="196">
        <v>0.25790869787597659</v>
      </c>
      <c r="M24" s="261">
        <v>0.1526958611755371</v>
      </c>
      <c r="N24" s="260">
        <v>1.1399999999999999</v>
      </c>
      <c r="O24" s="196">
        <v>0.71799999999999997</v>
      </c>
      <c r="P24" s="196">
        <v>0.219</v>
      </c>
      <c r="Q24" s="261">
        <v>0.20200000000000001</v>
      </c>
      <c r="R24" s="310">
        <v>29.463999999999999</v>
      </c>
      <c r="U24" s="290"/>
    </row>
    <row r="25" spans="1:21" ht="9.75" customHeight="1">
      <c r="A25" s="116"/>
      <c r="B25" s="100"/>
      <c r="C25" s="118" t="s">
        <v>218</v>
      </c>
      <c r="D25" s="118"/>
      <c r="E25" s="118"/>
      <c r="F25" s="262">
        <v>0.55500000000000005</v>
      </c>
      <c r="G25" s="202">
        <v>0.34965000000000002</v>
      </c>
      <c r="H25" s="191">
        <v>0.12321</v>
      </c>
      <c r="I25" s="264">
        <v>8.2140000000000005E-2</v>
      </c>
      <c r="J25" s="262">
        <v>0.34176299999999998</v>
      </c>
      <c r="K25" s="202">
        <v>0.21463218994140626</v>
      </c>
      <c r="L25" s="202">
        <v>7.6278490112304684E-2</v>
      </c>
      <c r="M25" s="265">
        <v>5.0852320037841799E-2</v>
      </c>
      <c r="N25" s="262">
        <v>0.41399999999999998</v>
      </c>
      <c r="O25" s="202">
        <v>0.26</v>
      </c>
      <c r="P25" s="191">
        <v>9.0999999999999998E-2</v>
      </c>
      <c r="Q25" s="264">
        <v>6.0999999999999999E-2</v>
      </c>
      <c r="R25" s="314">
        <v>15.22</v>
      </c>
      <c r="U25" s="290"/>
    </row>
    <row r="26" spans="1:21" ht="9.75" customHeight="1">
      <c r="A26" s="116"/>
      <c r="B26" s="100"/>
      <c r="C26" s="118" t="s">
        <v>219</v>
      </c>
      <c r="D26" s="118"/>
      <c r="E26" s="118"/>
      <c r="F26" s="262">
        <v>0.23665752734375001</v>
      </c>
      <c r="G26" s="202">
        <v>0.14909422009277301</v>
      </c>
      <c r="H26" s="191">
        <v>7.6747689270019501E-2</v>
      </c>
      <c r="I26" s="264">
        <v>1.0815620117187501E-2</v>
      </c>
      <c r="J26" s="262">
        <v>0.62377416894531246</v>
      </c>
      <c r="K26" s="202">
        <v>0.39297773553466797</v>
      </c>
      <c r="L26" s="202">
        <v>0.18163020776367186</v>
      </c>
      <c r="M26" s="265">
        <v>4.9166220581054687E-2</v>
      </c>
      <c r="N26" s="262"/>
      <c r="O26" s="202"/>
      <c r="P26" s="191"/>
      <c r="Q26" s="264"/>
      <c r="R26" s="314"/>
      <c r="U26" s="290"/>
    </row>
    <row r="27" spans="1:21" ht="9.75" customHeight="1">
      <c r="A27" s="116"/>
      <c r="B27" s="100"/>
      <c r="C27" s="118" t="s">
        <v>414</v>
      </c>
      <c r="D27" s="118"/>
      <c r="E27" s="118"/>
      <c r="F27" s="262"/>
      <c r="G27" s="202"/>
      <c r="H27" s="193"/>
      <c r="I27" s="265"/>
      <c r="J27" s="262">
        <v>0.14237112792968751</v>
      </c>
      <c r="K27" s="202">
        <v>8.9693808593749993E-2</v>
      </c>
      <c r="L27" s="202"/>
      <c r="M27" s="265">
        <v>5.2677320556640622E-2</v>
      </c>
      <c r="N27" s="262"/>
      <c r="O27" s="202"/>
      <c r="P27" s="193"/>
      <c r="Q27" s="265"/>
      <c r="R27" s="314"/>
      <c r="U27" s="290"/>
    </row>
    <row r="28" spans="1:21" ht="9.75" customHeight="1">
      <c r="A28" s="116"/>
      <c r="B28" s="100" t="s">
        <v>75</v>
      </c>
      <c r="C28" s="119"/>
      <c r="D28" s="118"/>
      <c r="E28" s="118"/>
      <c r="F28" s="260">
        <v>6.0719314058837934</v>
      </c>
      <c r="G28" s="196">
        <v>3.8253168646850559</v>
      </c>
      <c r="H28" s="196">
        <v>0.31602838781738335</v>
      </c>
      <c r="I28" s="261">
        <v>1.9305861521587375</v>
      </c>
      <c r="J28" s="260">
        <v>6.9456689099121096</v>
      </c>
      <c r="K28" s="196">
        <v>4.3757712345275879</v>
      </c>
      <c r="L28" s="196">
        <v>0.55179238476562498</v>
      </c>
      <c r="M28" s="261">
        <v>2.0181050321044922</v>
      </c>
      <c r="N28" s="270">
        <v>6.093</v>
      </c>
      <c r="O28" s="164">
        <v>3.8380000000000001</v>
      </c>
      <c r="P28" s="164">
        <v>0.51500000000000001</v>
      </c>
      <c r="Q28" s="271">
        <v>1.738</v>
      </c>
      <c r="R28" s="310">
        <v>103.056</v>
      </c>
      <c r="U28" s="290"/>
    </row>
    <row r="29" spans="1:21" ht="9.75" customHeight="1">
      <c r="A29" s="116"/>
      <c r="B29" s="100"/>
      <c r="C29" s="118" t="s">
        <v>220</v>
      </c>
      <c r="D29" s="118"/>
      <c r="E29" s="118"/>
      <c r="F29" s="262">
        <v>9.1330989013671898E-2</v>
      </c>
      <c r="G29" s="202">
        <v>5.7538530273437499E-2</v>
      </c>
      <c r="H29" s="191">
        <v>6.9749899902343798E-3</v>
      </c>
      <c r="I29" s="264">
        <v>2.6817469482421901E-2</v>
      </c>
      <c r="J29" s="262">
        <v>0.11587726025390625</v>
      </c>
      <c r="K29" s="202">
        <v>7.3002668701171877E-2</v>
      </c>
      <c r="L29" s="202">
        <v>1.7824199218750001E-3</v>
      </c>
      <c r="M29" s="265">
        <v>4.1092169921874998E-2</v>
      </c>
      <c r="N29" s="272"/>
      <c r="O29" s="165"/>
      <c r="P29" s="166"/>
      <c r="Q29" s="273"/>
      <c r="R29" s="314"/>
      <c r="U29" s="290"/>
    </row>
    <row r="30" spans="1:21" ht="9.75" customHeight="1">
      <c r="A30" s="116"/>
      <c r="B30" s="100"/>
      <c r="C30" s="118" t="s">
        <v>221</v>
      </c>
      <c r="D30" s="118"/>
      <c r="E30" s="118"/>
      <c r="F30" s="262">
        <v>0.46520210293579101</v>
      </c>
      <c r="G30" s="202">
        <v>0.29307734363555898</v>
      </c>
      <c r="H30" s="191">
        <v>0.103274849815369</v>
      </c>
      <c r="I30" s="264">
        <v>6.8849909727096495E-2</v>
      </c>
      <c r="J30" s="262">
        <v>0.51326683203125001</v>
      </c>
      <c r="K30" s="202">
        <v>0.32335809448242187</v>
      </c>
      <c r="L30" s="202">
        <v>0.12127584094238281</v>
      </c>
      <c r="M30" s="265">
        <v>6.8632901214599612E-2</v>
      </c>
      <c r="N30" s="272"/>
      <c r="O30" s="165"/>
      <c r="P30" s="166"/>
      <c r="Q30" s="273"/>
      <c r="R30" s="314"/>
      <c r="U30" s="290"/>
    </row>
    <row r="31" spans="1:21" ht="9.75" customHeight="1">
      <c r="A31" s="116"/>
      <c r="B31" s="100"/>
      <c r="C31" s="118" t="s">
        <v>222</v>
      </c>
      <c r="D31" s="118"/>
      <c r="E31" s="118"/>
      <c r="F31" s="262">
        <v>8.3626000000000006E-2</v>
      </c>
      <c r="G31" s="202">
        <v>5.2684378906250003E-2</v>
      </c>
      <c r="H31" s="191">
        <v>1.5470810546875E-2</v>
      </c>
      <c r="I31" s="264">
        <v>1.5470810546875E-2</v>
      </c>
      <c r="J31" s="262">
        <v>7.0053000000000004E-2</v>
      </c>
      <c r="K31" s="202">
        <v>4.4133390624999998E-2</v>
      </c>
      <c r="L31" s="202">
        <v>1.29597998046875E-2</v>
      </c>
      <c r="M31" s="265">
        <v>1.29598095703125E-2</v>
      </c>
      <c r="N31" s="272"/>
      <c r="O31" s="165"/>
      <c r="P31" s="166"/>
      <c r="Q31" s="273"/>
      <c r="R31" s="314"/>
      <c r="U31" s="290"/>
    </row>
    <row r="32" spans="1:21" ht="9.75" customHeight="1">
      <c r="A32" s="116"/>
      <c r="B32" s="100"/>
      <c r="C32" s="118" t="s">
        <v>223</v>
      </c>
      <c r="D32" s="118"/>
      <c r="E32" s="118"/>
      <c r="F32" s="262">
        <v>3.2059952812499999</v>
      </c>
      <c r="G32" s="202">
        <v>2.0197770156249999</v>
      </c>
      <c r="H32" s="191">
        <v>0</v>
      </c>
      <c r="I32" s="264">
        <v>1.18621825</v>
      </c>
      <c r="J32" s="262">
        <v>3.1449766523437499</v>
      </c>
      <c r="K32" s="202">
        <v>1.9813351606445313</v>
      </c>
      <c r="L32" s="202">
        <v>0</v>
      </c>
      <c r="M32" s="265">
        <v>1.1636412727050782</v>
      </c>
      <c r="N32" s="272"/>
      <c r="O32" s="165"/>
      <c r="P32" s="166"/>
      <c r="Q32" s="273"/>
      <c r="R32" s="314"/>
      <c r="U32" s="290"/>
    </row>
    <row r="33" spans="1:21" ht="9.75" customHeight="1">
      <c r="A33" s="116"/>
      <c r="B33" s="100"/>
      <c r="C33" s="118" t="s">
        <v>224</v>
      </c>
      <c r="D33" s="118"/>
      <c r="E33" s="118"/>
      <c r="F33" s="262">
        <v>0.13873056249999999</v>
      </c>
      <c r="G33" s="202">
        <v>8.7400257812500007E-2</v>
      </c>
      <c r="H33" s="191">
        <v>5.1330308593749999E-2</v>
      </c>
      <c r="I33" s="264">
        <v>0</v>
      </c>
      <c r="J33" s="262">
        <v>6.1269429687500002E-2</v>
      </c>
      <c r="K33" s="202">
        <v>3.8599738281249997E-2</v>
      </c>
      <c r="L33" s="202">
        <v>2.2669689453124999E-2</v>
      </c>
      <c r="M33" s="265">
        <v>0</v>
      </c>
      <c r="N33" s="272"/>
      <c r="O33" s="165"/>
      <c r="P33" s="166"/>
      <c r="Q33" s="273"/>
      <c r="R33" s="314"/>
      <c r="U33" s="290"/>
    </row>
    <row r="34" spans="1:21" ht="9.75" customHeight="1">
      <c r="A34" s="116"/>
      <c r="B34" s="100"/>
      <c r="C34" s="118" t="s">
        <v>225</v>
      </c>
      <c r="D34" s="118"/>
      <c r="E34" s="118"/>
      <c r="F34" s="262">
        <v>2.0870464701843301</v>
      </c>
      <c r="G34" s="202">
        <v>1.31483933843231</v>
      </c>
      <c r="H34" s="191">
        <v>0.138977428871155</v>
      </c>
      <c r="I34" s="264">
        <v>0.63322971240234405</v>
      </c>
      <c r="J34" s="262">
        <v>3.040225735595703</v>
      </c>
      <c r="K34" s="202">
        <v>1.9153421817932128</v>
      </c>
      <c r="L34" s="202">
        <v>0.39310463464355466</v>
      </c>
      <c r="M34" s="265">
        <v>0.73177887869262692</v>
      </c>
      <c r="N34" s="272"/>
      <c r="O34" s="165"/>
      <c r="P34" s="166"/>
      <c r="Q34" s="273"/>
      <c r="R34" s="314"/>
      <c r="U34" s="290"/>
    </row>
    <row r="35" spans="1:21" ht="9.75" customHeight="1">
      <c r="A35" s="116"/>
      <c r="B35" s="120" t="s">
        <v>76</v>
      </c>
      <c r="C35" s="121"/>
      <c r="D35" s="118"/>
      <c r="E35" s="118"/>
      <c r="F35" s="260">
        <v>0.60824007929992674</v>
      </c>
      <c r="G35" s="188">
        <v>0.3810051105499272</v>
      </c>
      <c r="H35" s="196">
        <v>0.13634091875076301</v>
      </c>
      <c r="I35" s="261">
        <v>9.0894050539016696E-2</v>
      </c>
      <c r="J35" s="260">
        <v>0.82863823416137694</v>
      </c>
      <c r="K35" s="196">
        <v>0.52204229935836788</v>
      </c>
      <c r="L35" s="196">
        <v>0.18395745037269592</v>
      </c>
      <c r="M35" s="261">
        <v>0.12263848126125336</v>
      </c>
      <c r="N35" s="270">
        <v>0.79700000000000004</v>
      </c>
      <c r="O35" s="168">
        <v>0.502</v>
      </c>
      <c r="P35" s="164">
        <v>1.77E-2</v>
      </c>
      <c r="Q35" s="271">
        <v>0.11799999999999999</v>
      </c>
      <c r="R35" s="310">
        <v>27.367000000000001</v>
      </c>
      <c r="U35" s="290"/>
    </row>
    <row r="36" spans="1:21" ht="9.75" customHeight="1">
      <c r="A36" s="116"/>
      <c r="B36" s="117"/>
      <c r="C36" s="118" t="s">
        <v>226</v>
      </c>
      <c r="D36" s="118"/>
      <c r="E36" s="118"/>
      <c r="F36" s="262">
        <v>7.0680009719848599E-2</v>
      </c>
      <c r="G36" s="202">
        <v>4.4528499694824197E-2</v>
      </c>
      <c r="H36" s="191">
        <v>1.5690840045929001E-2</v>
      </c>
      <c r="I36" s="264">
        <v>1.0460670270919801E-2</v>
      </c>
      <c r="J36" s="262">
        <v>5.8599329162597656E-2</v>
      </c>
      <c r="K36" s="202">
        <v>3.6917679592132567E-2</v>
      </c>
      <c r="L36" s="202">
        <v>1.300890989112854E-2</v>
      </c>
      <c r="M36" s="265">
        <v>8.6727400312423698E-3</v>
      </c>
      <c r="N36" s="272"/>
      <c r="O36" s="165"/>
      <c r="P36" s="166"/>
      <c r="Q36" s="273"/>
      <c r="R36" s="314"/>
      <c r="U36" s="290"/>
    </row>
    <row r="37" spans="1:21" ht="9.75" customHeight="1">
      <c r="A37" s="116"/>
      <c r="B37" s="117"/>
      <c r="C37" s="108" t="s">
        <v>227</v>
      </c>
      <c r="D37" s="108"/>
      <c r="E37" s="118"/>
      <c r="F37" s="262">
        <v>7.8018037109374994E-2</v>
      </c>
      <c r="G37" s="202">
        <v>4.9151408203124997E-2</v>
      </c>
      <c r="H37" s="191">
        <v>1.7319979248046902E-2</v>
      </c>
      <c r="I37" s="264">
        <v>1.15466508789062E-2</v>
      </c>
      <c r="J37" s="262">
        <v>7.8833385742187498E-2</v>
      </c>
      <c r="K37" s="202">
        <v>4.9665049926757812E-2</v>
      </c>
      <c r="L37" s="202">
        <v>1.7501000152587889E-2</v>
      </c>
      <c r="M37" s="265">
        <v>1.1667329742431641E-2</v>
      </c>
      <c r="N37" s="272"/>
      <c r="O37" s="165"/>
      <c r="P37" s="166"/>
      <c r="Q37" s="273"/>
      <c r="R37" s="314"/>
      <c r="U37" s="290"/>
    </row>
    <row r="38" spans="1:21" ht="9.75" customHeight="1">
      <c r="A38" s="116"/>
      <c r="B38" s="117"/>
      <c r="C38" s="118" t="s">
        <v>228</v>
      </c>
      <c r="D38" s="118"/>
      <c r="E38" s="118"/>
      <c r="F38" s="262">
        <v>0.44237763244628903</v>
      </c>
      <c r="G38" s="202">
        <v>0.27651163255310102</v>
      </c>
      <c r="H38" s="191">
        <v>9.9519599472045903E-2</v>
      </c>
      <c r="I38" s="264">
        <v>6.6346399421691904E-2</v>
      </c>
      <c r="J38" s="262">
        <v>0.62056693917846684</v>
      </c>
      <c r="K38" s="202">
        <v>0.39095726008605958</v>
      </c>
      <c r="L38" s="202">
        <v>0.13776579037475586</v>
      </c>
      <c r="M38" s="265">
        <v>9.1843891445159906E-2</v>
      </c>
      <c r="N38" s="272"/>
      <c r="O38" s="165"/>
      <c r="P38" s="166"/>
      <c r="Q38" s="273"/>
      <c r="R38" s="314"/>
      <c r="U38" s="290"/>
    </row>
    <row r="39" spans="1:21" ht="9.75" customHeight="1">
      <c r="A39" s="116"/>
      <c r="B39" s="117"/>
      <c r="C39" s="118" t="s">
        <v>229</v>
      </c>
      <c r="D39" s="118"/>
      <c r="E39" s="118"/>
      <c r="F39" s="262">
        <v>1.7164400024414099E-2</v>
      </c>
      <c r="G39" s="202">
        <v>1.0813570098877E-2</v>
      </c>
      <c r="H39" s="191">
        <v>3.8104999847412102E-3</v>
      </c>
      <c r="I39" s="264">
        <v>2.5403299674987799E-3</v>
      </c>
      <c r="J39" s="262">
        <v>7.0638580078124999E-2</v>
      </c>
      <c r="K39" s="202">
        <v>4.4502309753417971E-2</v>
      </c>
      <c r="L39" s="202">
        <v>1.5681749954223632E-2</v>
      </c>
      <c r="M39" s="265">
        <v>1.0454520042419434E-2</v>
      </c>
      <c r="N39" s="272"/>
      <c r="O39" s="165"/>
      <c r="P39" s="166"/>
      <c r="Q39" s="273"/>
      <c r="R39" s="314"/>
      <c r="U39" s="290"/>
    </row>
    <row r="40" spans="1:21" ht="9.75" customHeight="1">
      <c r="A40" s="116"/>
      <c r="B40" s="117" t="s">
        <v>142</v>
      </c>
      <c r="C40" s="117"/>
      <c r="D40" s="118"/>
      <c r="E40" s="118"/>
      <c r="F40" s="260">
        <v>28.931864860800108</v>
      </c>
      <c r="G40" s="196">
        <v>18.159913407499999</v>
      </c>
      <c r="H40" s="196">
        <v>6.4515244918000008</v>
      </c>
      <c r="I40" s="261">
        <v>4.3204269615000008</v>
      </c>
      <c r="J40" s="260">
        <v>28.466000000000001</v>
      </c>
      <c r="K40" s="196">
        <v>17.864000000000001</v>
      </c>
      <c r="L40" s="196">
        <v>6.3490000000000002</v>
      </c>
      <c r="M40" s="261">
        <v>4.2519999999999998</v>
      </c>
      <c r="N40" s="270">
        <v>27.759</v>
      </c>
      <c r="O40" s="164">
        <v>18.978999999999999</v>
      </c>
      <c r="P40" s="164">
        <v>5.2560000000000002</v>
      </c>
      <c r="Q40" s="271">
        <v>3.5230000000000001</v>
      </c>
      <c r="R40" s="310">
        <v>273.83300000000003</v>
      </c>
      <c r="U40" s="290"/>
    </row>
    <row r="41" spans="1:21" ht="9.75" customHeight="1">
      <c r="A41" s="116"/>
      <c r="B41" s="117" t="s">
        <v>143</v>
      </c>
      <c r="C41" s="117"/>
      <c r="D41" s="118"/>
      <c r="E41" s="118"/>
      <c r="F41" s="260">
        <v>13.687446976399999</v>
      </c>
      <c r="G41" s="196">
        <v>8.5938822990000006</v>
      </c>
      <c r="H41" s="196">
        <v>3.0561388069000004</v>
      </c>
      <c r="I41" s="261">
        <v>2.0374258704999999</v>
      </c>
      <c r="J41" s="260">
        <v>13.678000000000001</v>
      </c>
      <c r="K41" s="196">
        <v>8.5820000000000007</v>
      </c>
      <c r="L41" s="196">
        <v>3.0569999999999999</v>
      </c>
      <c r="M41" s="261">
        <v>2.0379999999999998</v>
      </c>
      <c r="N41" s="270">
        <v>13.678000000000001</v>
      </c>
      <c r="O41" s="164">
        <v>9.35</v>
      </c>
      <c r="P41" s="164">
        <v>2.5960000000000001</v>
      </c>
      <c r="Q41" s="271">
        <v>1.7310000000000001</v>
      </c>
      <c r="R41" s="310">
        <v>152.11199999999999</v>
      </c>
      <c r="U41" s="290"/>
    </row>
    <row r="42" spans="1:21" ht="9.75" customHeight="1">
      <c r="A42" s="116"/>
      <c r="B42" s="117" t="s">
        <v>144</v>
      </c>
      <c r="C42" s="117"/>
      <c r="D42" s="118"/>
      <c r="E42" s="118"/>
      <c r="F42" s="260"/>
      <c r="G42" s="196"/>
      <c r="H42" s="196"/>
      <c r="I42" s="261"/>
      <c r="J42" s="260"/>
      <c r="K42" s="196"/>
      <c r="L42" s="196"/>
      <c r="M42" s="261"/>
      <c r="N42" s="270"/>
      <c r="O42" s="164"/>
      <c r="P42" s="164"/>
      <c r="Q42" s="271"/>
      <c r="R42" s="310">
        <v>1.0999999999999999E-2</v>
      </c>
      <c r="U42" s="290"/>
    </row>
    <row r="43" spans="1:21" ht="9.75" customHeight="1">
      <c r="A43" s="116"/>
      <c r="B43" s="120" t="s">
        <v>80</v>
      </c>
      <c r="C43" s="98"/>
      <c r="D43" s="118"/>
      <c r="E43" s="118"/>
      <c r="F43" s="260">
        <v>2.53186658</v>
      </c>
      <c r="G43" s="196">
        <v>1.5949764500000001</v>
      </c>
      <c r="H43" s="196">
        <v>0.56213418000000104</v>
      </c>
      <c r="I43" s="261">
        <v>0.37475595</v>
      </c>
      <c r="J43" s="260">
        <v>2.4078584599999995</v>
      </c>
      <c r="K43" s="196">
        <v>1.5169509399999974</v>
      </c>
      <c r="L43" s="196">
        <v>0.53454460000000015</v>
      </c>
      <c r="M43" s="261">
        <v>0.35636292000000003</v>
      </c>
      <c r="N43" s="270">
        <v>1.73</v>
      </c>
      <c r="O43" s="164">
        <v>1.1870000000000001</v>
      </c>
      <c r="P43" s="164">
        <v>0.32500000000000001</v>
      </c>
      <c r="Q43" s="271">
        <v>0.217</v>
      </c>
      <c r="R43" s="310">
        <v>255.30099999999999</v>
      </c>
      <c r="U43" s="290"/>
    </row>
    <row r="44" spans="1:21" ht="9.75" customHeight="1">
      <c r="A44" s="116"/>
      <c r="B44" s="120" t="s">
        <v>145</v>
      </c>
      <c r="C44" s="98"/>
      <c r="D44" s="118"/>
      <c r="E44" s="118"/>
      <c r="F44" s="260">
        <v>0.49494956280000002</v>
      </c>
      <c r="G44" s="196">
        <v>0.31177344349999997</v>
      </c>
      <c r="H44" s="196">
        <v>0.10990567130000001</v>
      </c>
      <c r="I44" s="261">
        <v>7.3270448000000002E-2</v>
      </c>
      <c r="J44" s="260">
        <v>0.48599999999999999</v>
      </c>
      <c r="K44" s="196">
        <v>0.30599999999999999</v>
      </c>
      <c r="L44" s="196">
        <v>0.107</v>
      </c>
      <c r="M44" s="261">
        <v>7.0999999999999994E-2</v>
      </c>
      <c r="N44" s="270">
        <v>0.46100000000000002</v>
      </c>
      <c r="O44" s="164">
        <v>0.28999999999999998</v>
      </c>
      <c r="P44" s="164">
        <v>0.10199999999999999</v>
      </c>
      <c r="Q44" s="271">
        <v>6.7999999999999996E-3</v>
      </c>
      <c r="R44" s="310">
        <v>35.609000000000002</v>
      </c>
      <c r="U44" s="290"/>
    </row>
    <row r="45" spans="1:21" ht="9.75" customHeight="1">
      <c r="A45" s="116"/>
      <c r="B45" s="122" t="s">
        <v>82</v>
      </c>
      <c r="C45" s="98"/>
      <c r="D45" s="118"/>
      <c r="E45" s="118"/>
      <c r="F45" s="260">
        <v>0.102391736816406</v>
      </c>
      <c r="G45" s="196">
        <v>6.4506781738281296E-2</v>
      </c>
      <c r="H45" s="196">
        <v>2.2730970581054701E-2</v>
      </c>
      <c r="I45" s="261">
        <v>1.51539906005859E-2</v>
      </c>
      <c r="J45" s="260">
        <v>5.9031769042968751E-2</v>
      </c>
      <c r="K45" s="196">
        <v>3.7190000000000001E-2</v>
      </c>
      <c r="L45" s="196">
        <v>1.3105060180664062E-2</v>
      </c>
      <c r="M45" s="261">
        <v>8.7367101440429685E-3</v>
      </c>
      <c r="N45" s="270">
        <v>9.8000000000000004E-2</v>
      </c>
      <c r="O45" s="164">
        <v>6.2E-2</v>
      </c>
      <c r="P45" s="164">
        <v>2.1000000000000001E-2</v>
      </c>
      <c r="Q45" s="271">
        <v>1.4E-2</v>
      </c>
      <c r="R45" s="310">
        <v>0.1</v>
      </c>
      <c r="U45" s="290"/>
    </row>
    <row r="46" spans="1:21" ht="9.75" customHeight="1">
      <c r="A46" s="116"/>
      <c r="B46" s="122" t="s">
        <v>83</v>
      </c>
      <c r="C46" s="98"/>
      <c r="D46" s="117"/>
      <c r="E46" s="99"/>
      <c r="F46" s="260">
        <v>0.82890295001983638</v>
      </c>
      <c r="G46" s="196">
        <v>0.52220894646930671</v>
      </c>
      <c r="H46" s="196">
        <v>0.23732060138988501</v>
      </c>
      <c r="I46" s="261">
        <v>6.9373401669502316E-2</v>
      </c>
      <c r="J46" s="260">
        <v>0.70748146986007687</v>
      </c>
      <c r="K46" s="196">
        <v>0.44571325381469729</v>
      </c>
      <c r="L46" s="196">
        <v>0.20449358556747438</v>
      </c>
      <c r="M46" s="261">
        <v>5.7274651468276976E-2</v>
      </c>
      <c r="N46" s="270">
        <v>0.72799999999999998</v>
      </c>
      <c r="O46" s="164">
        <v>0.45800000000000002</v>
      </c>
      <c r="P46" s="164">
        <v>0.182</v>
      </c>
      <c r="Q46" s="271">
        <v>8.6999999999999994E-2</v>
      </c>
      <c r="R46" s="310">
        <v>16.22</v>
      </c>
      <c r="U46" s="290"/>
    </row>
    <row r="47" spans="1:21" ht="9.75" customHeight="1">
      <c r="A47" s="116"/>
      <c r="B47" s="117"/>
      <c r="C47" s="108" t="s">
        <v>230</v>
      </c>
      <c r="D47" s="108"/>
      <c r="E47" s="99"/>
      <c r="F47" s="262">
        <v>1.6867790002822899E-2</v>
      </c>
      <c r="G47" s="202">
        <v>1.06267202510834E-2</v>
      </c>
      <c r="H47" s="191">
        <v>3.7446299762725799E-3</v>
      </c>
      <c r="I47" s="264">
        <v>2.4964399709701498E-3</v>
      </c>
      <c r="J47" s="262">
        <v>2.4619459564208985E-2</v>
      </c>
      <c r="K47" s="202">
        <v>1.5510250099182129E-2</v>
      </c>
      <c r="L47" s="202">
        <v>5.4655499887466428E-3</v>
      </c>
      <c r="M47" s="265">
        <v>3.6436598873138427E-3</v>
      </c>
      <c r="N47" s="272"/>
      <c r="O47" s="165"/>
      <c r="P47" s="166"/>
      <c r="Q47" s="273"/>
      <c r="R47" s="314"/>
      <c r="U47" s="290"/>
    </row>
    <row r="48" spans="1:21" ht="9.75" customHeight="1">
      <c r="A48" s="116"/>
      <c r="B48" s="117"/>
      <c r="C48" s="108" t="s">
        <v>231</v>
      </c>
      <c r="D48" s="108"/>
      <c r="E48" s="99"/>
      <c r="F48" s="262">
        <v>0.130521898359299</v>
      </c>
      <c r="G48" s="202">
        <v>8.2228771582603499E-2</v>
      </c>
      <c r="H48" s="191">
        <v>3.6711060433387802E-2</v>
      </c>
      <c r="I48" s="264">
        <v>1.1582070386886601E-2</v>
      </c>
      <c r="J48" s="262">
        <v>0.16598270446777344</v>
      </c>
      <c r="K48" s="202">
        <v>0.10456911979675293</v>
      </c>
      <c r="L48" s="202">
        <v>4.4790740823745727E-2</v>
      </c>
      <c r="M48" s="265">
        <v>1.6622850267410279E-2</v>
      </c>
      <c r="N48" s="272"/>
      <c r="O48" s="165"/>
      <c r="P48" s="166"/>
      <c r="Q48" s="273"/>
      <c r="R48" s="314"/>
      <c r="U48" s="290"/>
    </row>
    <row r="49" spans="1:21" ht="9.75" customHeight="1">
      <c r="A49" s="116"/>
      <c r="B49" s="117"/>
      <c r="C49" s="108" t="s">
        <v>232</v>
      </c>
      <c r="D49" s="108"/>
      <c r="E49" s="99"/>
      <c r="F49" s="262">
        <v>0.21862877734375</v>
      </c>
      <c r="G49" s="202">
        <v>0.137736119140625</v>
      </c>
      <c r="H49" s="191">
        <v>7.5452278320312496E-2</v>
      </c>
      <c r="I49" s="264">
        <v>5.4403701171875001E-3</v>
      </c>
      <c r="J49" s="262">
        <v>0.16585338439941405</v>
      </c>
      <c r="K49" s="202">
        <v>0.10448764093017578</v>
      </c>
      <c r="L49" s="202">
        <v>6.13657512512207E-2</v>
      </c>
      <c r="M49" s="265">
        <v>0</v>
      </c>
      <c r="N49" s="272"/>
      <c r="O49" s="165"/>
      <c r="P49" s="166"/>
      <c r="Q49" s="273"/>
      <c r="R49" s="314"/>
      <c r="U49" s="290"/>
    </row>
    <row r="50" spans="1:21" ht="9.75" customHeight="1">
      <c r="A50" s="116"/>
      <c r="B50" s="117"/>
      <c r="C50" s="108" t="s">
        <v>233</v>
      </c>
      <c r="D50" s="108"/>
      <c r="E50" s="99"/>
      <c r="F50" s="262">
        <v>2.95334202880859E-2</v>
      </c>
      <c r="G50" s="202">
        <v>1.8606059509277299E-2</v>
      </c>
      <c r="H50" s="191">
        <v>6.5564198913574201E-3</v>
      </c>
      <c r="I50" s="264">
        <v>4.3709400787353596E-3</v>
      </c>
      <c r="J50" s="262">
        <v>1.007031982421875E-2</v>
      </c>
      <c r="K50" s="202">
        <v>6.3442999572753903E-3</v>
      </c>
      <c r="L50" s="202">
        <v>2.2356099700927734E-3</v>
      </c>
      <c r="M50" s="265">
        <v>1.4904099884033204E-3</v>
      </c>
      <c r="N50" s="272"/>
      <c r="O50" s="165"/>
      <c r="P50" s="166"/>
      <c r="Q50" s="273"/>
      <c r="R50" s="314"/>
      <c r="U50" s="290"/>
    </row>
    <row r="51" spans="1:21" ht="9.75" customHeight="1">
      <c r="A51" s="116"/>
      <c r="B51" s="117"/>
      <c r="C51" s="108" t="s">
        <v>234</v>
      </c>
      <c r="D51" s="108"/>
      <c r="E51" s="99"/>
      <c r="F51" s="262">
        <v>0.13099074188232401</v>
      </c>
      <c r="G51" s="202">
        <v>8.25241700439453E-2</v>
      </c>
      <c r="H51" s="191">
        <v>4.7732372390747103E-2</v>
      </c>
      <c r="I51" s="264">
        <v>7.3420001220703102E-4</v>
      </c>
      <c r="J51" s="262">
        <v>0.11337960180664063</v>
      </c>
      <c r="K51" s="202">
        <v>7.1429118316650386E-2</v>
      </c>
      <c r="L51" s="202">
        <v>4.0113990112304689E-2</v>
      </c>
      <c r="M51" s="265">
        <v>1.8364899902343749E-3</v>
      </c>
      <c r="N51" s="272"/>
      <c r="O51" s="165"/>
      <c r="P51" s="166"/>
      <c r="Q51" s="273"/>
      <c r="R51" s="314"/>
      <c r="U51" s="290"/>
    </row>
    <row r="52" spans="1:21" ht="9.75" customHeight="1">
      <c r="A52" s="116"/>
      <c r="B52" s="117"/>
      <c r="C52" s="108" t="s">
        <v>235</v>
      </c>
      <c r="D52" s="108"/>
      <c r="E52" s="99"/>
      <c r="F52" s="262"/>
      <c r="G52" s="202"/>
      <c r="H52" s="191"/>
      <c r="I52" s="264"/>
      <c r="J52" s="262"/>
      <c r="K52" s="202"/>
      <c r="L52" s="202"/>
      <c r="M52" s="265"/>
      <c r="N52" s="272"/>
      <c r="O52" s="165"/>
      <c r="P52" s="166"/>
      <c r="Q52" s="273"/>
      <c r="R52" s="314"/>
      <c r="U52" s="290"/>
    </row>
    <row r="53" spans="1:21" ht="18" customHeight="1">
      <c r="A53" s="116"/>
      <c r="B53" s="117"/>
      <c r="C53" s="378" t="s">
        <v>236</v>
      </c>
      <c r="D53" s="378"/>
      <c r="E53" s="378"/>
      <c r="F53" s="262">
        <v>2.8798750976562499E-2</v>
      </c>
      <c r="G53" s="202">
        <v>1.8143230957031201E-2</v>
      </c>
      <c r="H53" s="191">
        <v>6.3933204956054699E-3</v>
      </c>
      <c r="I53" s="264">
        <v>4.2622003784179704E-3</v>
      </c>
      <c r="J53" s="262">
        <v>2.1533341064453124E-2</v>
      </c>
      <c r="K53" s="202">
        <v>1.3566010498046874E-2</v>
      </c>
      <c r="L53" s="202">
        <v>4.7803995361328129E-3</v>
      </c>
      <c r="M53" s="265">
        <v>3.1869302978515626E-3</v>
      </c>
      <c r="N53" s="272"/>
      <c r="O53" s="165"/>
      <c r="P53" s="166"/>
      <c r="Q53" s="273"/>
      <c r="R53" s="314"/>
      <c r="U53" s="290"/>
    </row>
    <row r="54" spans="1:21" ht="9.75" customHeight="1">
      <c r="A54" s="116"/>
      <c r="B54" s="117"/>
      <c r="C54" s="108" t="s">
        <v>237</v>
      </c>
      <c r="D54" s="108"/>
      <c r="E54" s="99"/>
      <c r="F54" s="262">
        <v>0.27356157116699198</v>
      </c>
      <c r="G54" s="202">
        <v>0.17234387498474099</v>
      </c>
      <c r="H54" s="191">
        <v>6.07305198822021E-2</v>
      </c>
      <c r="I54" s="264">
        <v>4.0487180725097702E-2</v>
      </c>
      <c r="J54" s="262">
        <v>0.20604265873336791</v>
      </c>
      <c r="K54" s="202">
        <v>0.12980681421661378</v>
      </c>
      <c r="L54" s="202">
        <v>4.5741543885231016E-2</v>
      </c>
      <c r="M54" s="265">
        <v>3.0494311037063598E-2</v>
      </c>
      <c r="N54" s="272"/>
      <c r="O54" s="165"/>
      <c r="P54" s="166"/>
      <c r="Q54" s="273"/>
      <c r="R54" s="314"/>
      <c r="U54" s="290"/>
    </row>
    <row r="55" spans="1:21" ht="9.75" customHeight="1">
      <c r="A55" s="116"/>
      <c r="B55" s="117" t="s">
        <v>146</v>
      </c>
      <c r="C55" s="117"/>
      <c r="D55" s="123"/>
      <c r="E55" s="109"/>
      <c r="F55" s="284">
        <v>1.6711629985351599</v>
      </c>
      <c r="G55" s="200">
        <v>1.3369303945312501</v>
      </c>
      <c r="H55" s="200">
        <v>0.165218416931152</v>
      </c>
      <c r="I55" s="285">
        <v>0.16901415106201201</v>
      </c>
      <c r="J55" s="284">
        <v>1.4121489404296874</v>
      </c>
      <c r="K55" s="200">
        <v>1.1297191701660156</v>
      </c>
      <c r="L55" s="200">
        <v>0.12716870941162109</v>
      </c>
      <c r="M55" s="285">
        <v>0.15526106796264649</v>
      </c>
      <c r="N55" s="274">
        <v>2.5209999999999999</v>
      </c>
      <c r="O55" s="169">
        <v>2.016</v>
      </c>
      <c r="P55" s="169">
        <v>8.8999999999999996E-2</v>
      </c>
      <c r="Q55" s="275">
        <v>0.41499999999999998</v>
      </c>
      <c r="R55" s="315">
        <v>32.856999999999999</v>
      </c>
      <c r="U55" s="290"/>
    </row>
    <row r="56" spans="1:21" s="101" customFormat="1" ht="9.75" customHeight="1">
      <c r="A56" s="124"/>
      <c r="B56" s="125" t="s">
        <v>85</v>
      </c>
      <c r="C56" s="126"/>
      <c r="D56" s="127"/>
      <c r="E56" s="128"/>
      <c r="F56" s="276">
        <v>2.104772375</v>
      </c>
      <c r="G56" s="203">
        <v>1.04038893359375</v>
      </c>
      <c r="H56" s="203">
        <v>0.63863010937499998</v>
      </c>
      <c r="I56" s="286">
        <v>0.42575335742187498</v>
      </c>
      <c r="J56" s="276">
        <v>2.2161524687499998</v>
      </c>
      <c r="K56" s="183">
        <v>1.0954441835937501</v>
      </c>
      <c r="L56" s="183">
        <v>0.67242505468750002</v>
      </c>
      <c r="M56" s="277">
        <v>0.44828329589843752</v>
      </c>
      <c r="N56" s="276">
        <v>1.9219999999999999</v>
      </c>
      <c r="O56" s="183">
        <v>0.95</v>
      </c>
      <c r="P56" s="183">
        <v>0.58299999999999996</v>
      </c>
      <c r="Q56" s="277">
        <v>0.38800000000000001</v>
      </c>
      <c r="R56" s="316">
        <v>39.393999999999998</v>
      </c>
      <c r="U56" s="290"/>
    </row>
    <row r="57" spans="1:21" ht="9.75" customHeight="1">
      <c r="A57" s="98" t="s">
        <v>165</v>
      </c>
      <c r="B57" s="99"/>
      <c r="C57" s="99"/>
      <c r="D57" s="100"/>
      <c r="E57" s="98"/>
      <c r="F57" s="260">
        <v>22.566518501665097</v>
      </c>
      <c r="G57" s="201">
        <v>4.396129E-2</v>
      </c>
      <c r="H57" s="201">
        <v>6.0559396695524503</v>
      </c>
      <c r="I57" s="287">
        <v>16.43476355</v>
      </c>
      <c r="J57" s="260">
        <f>SUM(J58:J84)</f>
        <v>20.445802095377172</v>
      </c>
      <c r="K57" s="196">
        <f>SUM(K58:K84)</f>
        <v>0.21745660000000003</v>
      </c>
      <c r="L57" s="196">
        <v>7.5543202654801735</v>
      </c>
      <c r="M57" s="261">
        <v>12.674025220000001</v>
      </c>
      <c r="N57" s="260">
        <f>SUM(N58:N84)</f>
        <v>0.23299999999999998</v>
      </c>
      <c r="O57" s="196">
        <f t="shared" ref="O57:Q57" si="0">SUM(O58:O84)</f>
        <v>7.0000000000000007E-2</v>
      </c>
      <c r="P57" s="196">
        <f t="shared" si="0"/>
        <v>4.7E-2</v>
      </c>
      <c r="Q57" s="261">
        <f t="shared" si="0"/>
        <v>0.115</v>
      </c>
      <c r="R57" s="310">
        <f>SUM(R58:R84)</f>
        <v>11.117000000000001</v>
      </c>
    </row>
    <row r="58" spans="1:21" ht="9.75" customHeight="1">
      <c r="A58" s="116"/>
      <c r="B58" s="110" t="s">
        <v>147</v>
      </c>
      <c r="C58" s="110"/>
      <c r="D58" s="110"/>
      <c r="E58" s="116"/>
      <c r="F58" s="262">
        <v>0.16232985</v>
      </c>
      <c r="G58" s="186"/>
      <c r="H58" s="191">
        <v>8.3739179999999996E-2</v>
      </c>
      <c r="I58" s="264">
        <v>7.8590670000000001E-2</v>
      </c>
      <c r="J58" s="262">
        <v>0.17935438935772402</v>
      </c>
      <c r="K58" s="202"/>
      <c r="L58" s="202">
        <v>0.10179150935772399</v>
      </c>
      <c r="M58" s="265">
        <v>7.7562880000000001E-2</v>
      </c>
      <c r="N58" s="272"/>
      <c r="O58" s="170"/>
      <c r="P58" s="166"/>
      <c r="Q58" s="273"/>
      <c r="R58" s="312"/>
    </row>
    <row r="59" spans="1:21" ht="9.75" customHeight="1">
      <c r="A59" s="102"/>
      <c r="B59" s="111" t="s">
        <v>148</v>
      </c>
      <c r="C59" s="111"/>
      <c r="D59" s="111"/>
      <c r="E59" s="102"/>
      <c r="F59" s="262">
        <v>0.37256672000000002</v>
      </c>
      <c r="G59" s="204"/>
      <c r="H59" s="191">
        <v>7.2117689999999998E-2</v>
      </c>
      <c r="I59" s="264">
        <v>0.30044903000000001</v>
      </c>
      <c r="J59" s="262">
        <v>0.43163856999999994</v>
      </c>
      <c r="K59" s="202"/>
      <c r="L59" s="202">
        <v>6.5456269999999997E-2</v>
      </c>
      <c r="M59" s="265">
        <v>0.36618230000000007</v>
      </c>
      <c r="N59" s="272"/>
      <c r="O59" s="171"/>
      <c r="P59" s="166"/>
      <c r="Q59" s="273"/>
      <c r="R59" s="312"/>
    </row>
    <row r="60" spans="1:21" ht="9.75" customHeight="1">
      <c r="A60" s="129"/>
      <c r="B60" s="107" t="s">
        <v>149</v>
      </c>
      <c r="C60" s="107"/>
      <c r="D60" s="107"/>
      <c r="E60" s="129"/>
      <c r="F60" s="262"/>
      <c r="G60" s="197"/>
      <c r="H60" s="191"/>
      <c r="I60" s="264"/>
      <c r="J60" s="262"/>
      <c r="K60" s="202"/>
      <c r="L60" s="202"/>
      <c r="M60" s="265"/>
      <c r="N60" s="272"/>
      <c r="O60" s="167"/>
      <c r="P60" s="166"/>
      <c r="Q60" s="273"/>
      <c r="R60" s="312"/>
    </row>
    <row r="61" spans="1:21" ht="9.75" customHeight="1">
      <c r="A61" s="102"/>
      <c r="B61" s="130" t="s">
        <v>150</v>
      </c>
      <c r="C61" s="130"/>
      <c r="D61" s="130"/>
      <c r="E61" s="108"/>
      <c r="F61" s="262"/>
      <c r="G61" s="197"/>
      <c r="H61" s="191"/>
      <c r="I61" s="264"/>
      <c r="J61" s="262"/>
      <c r="K61" s="202"/>
      <c r="L61" s="202"/>
      <c r="M61" s="265"/>
      <c r="N61" s="272"/>
      <c r="O61" s="167"/>
      <c r="P61" s="166"/>
      <c r="Q61" s="273"/>
      <c r="R61" s="312"/>
    </row>
    <row r="62" spans="1:21" ht="9.75" customHeight="1">
      <c r="A62" s="131"/>
      <c r="B62" s="110" t="s">
        <v>151</v>
      </c>
      <c r="C62" s="110"/>
      <c r="D62" s="110"/>
      <c r="E62" s="108"/>
      <c r="F62" s="262">
        <v>0.12646321999999999</v>
      </c>
      <c r="G62" s="190"/>
      <c r="H62" s="191">
        <v>7.4589059999999999E-2</v>
      </c>
      <c r="I62" s="264">
        <v>5.1874160000000002E-2</v>
      </c>
      <c r="J62" s="262">
        <v>0.11190994</v>
      </c>
      <c r="K62" s="202"/>
      <c r="L62" s="202">
        <v>6.5207290000000001E-2</v>
      </c>
      <c r="M62" s="265">
        <v>4.6702649999999998E-2</v>
      </c>
      <c r="N62" s="272"/>
      <c r="O62" s="172"/>
      <c r="P62" s="166"/>
      <c r="Q62" s="273"/>
      <c r="R62" s="312"/>
    </row>
    <row r="63" spans="1:21" ht="9.75" customHeight="1">
      <c r="A63" s="116"/>
      <c r="B63" s="110" t="s">
        <v>152</v>
      </c>
      <c r="C63" s="110"/>
      <c r="D63" s="110"/>
      <c r="E63" s="108"/>
      <c r="F63" s="262"/>
      <c r="G63" s="197"/>
      <c r="H63" s="191"/>
      <c r="I63" s="264"/>
      <c r="J63" s="262"/>
      <c r="K63" s="202"/>
      <c r="L63" s="202"/>
      <c r="M63" s="265"/>
      <c r="N63" s="272"/>
      <c r="O63" s="167"/>
      <c r="P63" s="166"/>
      <c r="Q63" s="273"/>
      <c r="R63" s="312"/>
    </row>
    <row r="64" spans="1:21" ht="9.75" customHeight="1">
      <c r="A64" s="116"/>
      <c r="B64" s="108" t="s">
        <v>153</v>
      </c>
      <c r="C64" s="108"/>
      <c r="D64" s="108"/>
      <c r="E64" s="108"/>
      <c r="F64" s="262">
        <v>2.3095624300000002</v>
      </c>
      <c r="G64" s="197"/>
      <c r="H64" s="191">
        <v>5.1593430000000003E-2</v>
      </c>
      <c r="I64" s="264">
        <v>2.2579690000000001</v>
      </c>
      <c r="J64" s="262">
        <v>0.73101620999999994</v>
      </c>
      <c r="K64" s="202"/>
      <c r="L64" s="202">
        <v>3.4603210000000002E-2</v>
      </c>
      <c r="M64" s="265">
        <v>0.69641299999999995</v>
      </c>
      <c r="N64" s="272"/>
      <c r="O64" s="167"/>
      <c r="P64" s="166"/>
      <c r="Q64" s="273"/>
      <c r="R64" s="312"/>
    </row>
    <row r="65" spans="1:21" ht="9.75" customHeight="1">
      <c r="A65" s="102"/>
      <c r="B65" s="111" t="s">
        <v>154</v>
      </c>
      <c r="C65" s="111"/>
      <c r="D65" s="111"/>
      <c r="E65" s="108"/>
      <c r="F65" s="262"/>
      <c r="G65" s="197"/>
      <c r="H65" s="191"/>
      <c r="I65" s="264"/>
      <c r="J65" s="262"/>
      <c r="K65" s="202"/>
      <c r="L65" s="202"/>
      <c r="M65" s="265"/>
      <c r="N65" s="272"/>
      <c r="O65" s="167"/>
      <c r="P65" s="166"/>
      <c r="Q65" s="273"/>
      <c r="R65" s="312"/>
    </row>
    <row r="66" spans="1:21" ht="9.75" customHeight="1">
      <c r="A66" s="102"/>
      <c r="B66" s="111" t="s">
        <v>155</v>
      </c>
      <c r="C66" s="111"/>
      <c r="D66" s="111"/>
      <c r="E66" s="102"/>
      <c r="F66" s="262"/>
      <c r="G66" s="197"/>
      <c r="H66" s="191"/>
      <c r="I66" s="264"/>
      <c r="J66" s="262"/>
      <c r="K66" s="202"/>
      <c r="L66" s="202"/>
      <c r="M66" s="265"/>
      <c r="N66" s="272"/>
      <c r="O66" s="167"/>
      <c r="P66" s="166"/>
      <c r="Q66" s="273"/>
      <c r="R66" s="312"/>
    </row>
    <row r="67" spans="1:21" ht="9.75" customHeight="1">
      <c r="A67" s="102"/>
      <c r="B67" s="111" t="s">
        <v>156</v>
      </c>
      <c r="C67" s="111"/>
      <c r="D67" s="111"/>
      <c r="E67" s="102"/>
      <c r="F67" s="262">
        <v>1.4791E-2</v>
      </c>
      <c r="G67" s="197"/>
      <c r="H67" s="191"/>
      <c r="I67" s="264">
        <v>1.4791E-2</v>
      </c>
      <c r="J67" s="262">
        <v>3.6859999999999997E-2</v>
      </c>
      <c r="K67" s="202"/>
      <c r="L67" s="202"/>
      <c r="M67" s="265">
        <v>3.6859999999999997E-2</v>
      </c>
      <c r="N67" s="272"/>
      <c r="O67" s="167"/>
      <c r="P67" s="166"/>
      <c r="Q67" s="273"/>
      <c r="R67" s="312"/>
    </row>
    <row r="68" spans="1:21" ht="9.75" customHeight="1">
      <c r="A68" s="116"/>
      <c r="B68" s="108" t="s">
        <v>157</v>
      </c>
      <c r="C68" s="108"/>
      <c r="D68" s="108"/>
      <c r="E68" s="108"/>
      <c r="F68" s="262">
        <v>0.40849940000000001</v>
      </c>
      <c r="G68" s="187"/>
      <c r="H68" s="191">
        <v>3.20994E-2</v>
      </c>
      <c r="I68" s="264">
        <v>0.37640000000000001</v>
      </c>
      <c r="J68" s="262">
        <v>1.1792493799999999</v>
      </c>
      <c r="K68" s="202"/>
      <c r="L68" s="202">
        <v>3.2549380000000003E-2</v>
      </c>
      <c r="M68" s="265">
        <v>1.1467000000000001</v>
      </c>
      <c r="N68" s="272"/>
      <c r="O68" s="173"/>
      <c r="P68" s="166"/>
      <c r="Q68" s="273"/>
      <c r="R68" s="312"/>
    </row>
    <row r="69" spans="1:21" ht="9.75" customHeight="1">
      <c r="A69" s="102"/>
      <c r="B69" s="107" t="s">
        <v>158</v>
      </c>
      <c r="C69" s="107"/>
      <c r="D69" s="107"/>
      <c r="E69" s="111"/>
      <c r="F69" s="262">
        <v>3.5550070000000003E-2</v>
      </c>
      <c r="G69" s="197"/>
      <c r="H69" s="191">
        <v>2.133007E-2</v>
      </c>
      <c r="I69" s="264">
        <v>1.422E-2</v>
      </c>
      <c r="J69" s="262">
        <v>4.2300080000000004E-2</v>
      </c>
      <c r="K69" s="202"/>
      <c r="L69" s="202">
        <v>2.5380080000000003E-2</v>
      </c>
      <c r="M69" s="265">
        <v>1.6920000000000001E-2</v>
      </c>
      <c r="N69" s="272"/>
      <c r="O69" s="167"/>
      <c r="P69" s="166"/>
      <c r="Q69" s="273"/>
      <c r="R69" s="312"/>
    </row>
    <row r="70" spans="1:21" ht="9.75" customHeight="1">
      <c r="A70" s="121"/>
      <c r="B70" s="132" t="s">
        <v>159</v>
      </c>
      <c r="C70" s="132"/>
      <c r="D70" s="132"/>
      <c r="E70" s="255"/>
      <c r="F70" s="262">
        <v>3.2386185261224498</v>
      </c>
      <c r="G70" s="202"/>
      <c r="H70" s="191">
        <v>0.36286815612244899</v>
      </c>
      <c r="I70" s="264">
        <v>2.87575037</v>
      </c>
      <c r="J70" s="262">
        <v>1.3089245261224491</v>
      </c>
      <c r="K70" s="202"/>
      <c r="L70" s="202">
        <v>0.35386815612244904</v>
      </c>
      <c r="M70" s="265">
        <v>0.95505636999999999</v>
      </c>
      <c r="N70" s="272"/>
      <c r="O70" s="165"/>
      <c r="P70" s="166"/>
      <c r="Q70" s="273"/>
      <c r="R70" s="314"/>
    </row>
    <row r="71" spans="1:21" ht="9.75" customHeight="1">
      <c r="A71" s="116"/>
      <c r="B71" s="110" t="s">
        <v>160</v>
      </c>
      <c r="C71" s="110"/>
      <c r="D71" s="110"/>
      <c r="E71" s="108"/>
      <c r="F71" s="262">
        <v>0.27700000000000002</v>
      </c>
      <c r="G71" s="197"/>
      <c r="H71" s="191"/>
      <c r="I71" s="264">
        <v>0.27700000000000002</v>
      </c>
      <c r="J71" s="262">
        <v>0.26500000000000001</v>
      </c>
      <c r="K71" s="202"/>
      <c r="L71" s="202"/>
      <c r="M71" s="265">
        <v>0.26500000000000001</v>
      </c>
      <c r="N71" s="272"/>
      <c r="O71" s="167"/>
      <c r="P71" s="166"/>
      <c r="Q71" s="273"/>
      <c r="R71" s="312"/>
    </row>
    <row r="72" spans="1:21" ht="9.75" customHeight="1">
      <c r="A72" s="116"/>
      <c r="B72" s="110" t="s">
        <v>161</v>
      </c>
      <c r="C72" s="110"/>
      <c r="D72" s="110"/>
      <c r="E72" s="108"/>
      <c r="F72" s="262"/>
      <c r="G72" s="197"/>
      <c r="H72" s="191"/>
      <c r="I72" s="264"/>
      <c r="J72" s="262"/>
      <c r="K72" s="202"/>
      <c r="L72" s="202"/>
      <c r="M72" s="265"/>
      <c r="N72" s="272"/>
      <c r="O72" s="167"/>
      <c r="P72" s="166"/>
      <c r="Q72" s="273"/>
      <c r="R72" s="312"/>
    </row>
    <row r="73" spans="1:21" ht="9" customHeight="1">
      <c r="A73" s="121"/>
      <c r="B73" s="118" t="s">
        <v>162</v>
      </c>
      <c r="C73" s="118"/>
      <c r="D73" s="118"/>
      <c r="E73" s="118"/>
      <c r="F73" s="262"/>
      <c r="G73" s="184"/>
      <c r="H73" s="191"/>
      <c r="I73" s="264"/>
      <c r="J73" s="262"/>
      <c r="K73" s="202"/>
      <c r="L73" s="202"/>
      <c r="M73" s="265"/>
      <c r="N73" s="272"/>
      <c r="O73" s="174"/>
      <c r="P73" s="166"/>
      <c r="Q73" s="273"/>
      <c r="R73" s="314"/>
    </row>
    <row r="74" spans="1:21" ht="9.75" customHeight="1">
      <c r="A74" s="102"/>
      <c r="B74" s="108" t="s">
        <v>163</v>
      </c>
      <c r="C74" s="108"/>
      <c r="D74" s="108"/>
      <c r="E74" s="108"/>
      <c r="F74" s="262"/>
      <c r="G74" s="198"/>
      <c r="H74" s="191"/>
      <c r="I74" s="264"/>
      <c r="J74" s="262"/>
      <c r="K74" s="202"/>
      <c r="L74" s="202"/>
      <c r="M74" s="265"/>
      <c r="N74" s="272"/>
      <c r="O74" s="175"/>
      <c r="P74" s="166"/>
      <c r="Q74" s="273"/>
      <c r="R74" s="312"/>
    </row>
    <row r="75" spans="1:21" ht="9.75" customHeight="1">
      <c r="A75" s="133"/>
      <c r="B75" s="134" t="s">
        <v>164</v>
      </c>
      <c r="C75" s="134"/>
      <c r="D75" s="134"/>
      <c r="E75" s="115"/>
      <c r="F75" s="288">
        <v>4.9606835</v>
      </c>
      <c r="G75" s="199"/>
      <c r="H75" s="192"/>
      <c r="I75" s="269">
        <v>4.9606835</v>
      </c>
      <c r="J75" s="288">
        <v>3.2624629999999999</v>
      </c>
      <c r="K75" s="199"/>
      <c r="L75" s="199"/>
      <c r="M75" s="269">
        <v>3.2624629999999999</v>
      </c>
      <c r="N75" s="278"/>
      <c r="O75" s="176"/>
      <c r="P75" s="177"/>
      <c r="Q75" s="279"/>
      <c r="R75" s="313"/>
    </row>
    <row r="76" spans="1:21" s="135" customFormat="1" ht="9.75" customHeight="1">
      <c r="A76" s="116"/>
      <c r="B76" s="108" t="s">
        <v>166</v>
      </c>
      <c r="C76" s="108"/>
      <c r="D76" s="108"/>
      <c r="E76" s="108"/>
      <c r="F76" s="262"/>
      <c r="G76" s="185"/>
      <c r="H76" s="193"/>
      <c r="I76" s="265"/>
      <c r="J76" s="305"/>
      <c r="M76" s="306"/>
      <c r="N76" s="272"/>
      <c r="O76" s="178"/>
      <c r="P76" s="179"/>
      <c r="Q76" s="280"/>
      <c r="R76" s="317"/>
      <c r="U76" s="291"/>
    </row>
    <row r="77" spans="1:21" s="135" customFormat="1" ht="9.75" customHeight="1">
      <c r="A77" s="116"/>
      <c r="B77" s="108" t="s">
        <v>238</v>
      </c>
      <c r="C77" s="108"/>
      <c r="D77" s="108"/>
      <c r="E77" s="108"/>
      <c r="F77" s="262">
        <v>10.29606734</v>
      </c>
      <c r="G77" s="200"/>
      <c r="H77" s="191">
        <v>5.1480336700000002</v>
      </c>
      <c r="I77" s="264">
        <v>5.1480336700000002</v>
      </c>
      <c r="J77" s="262">
        <v>10.712534389897</v>
      </c>
      <c r="K77" s="202"/>
      <c r="L77" s="202">
        <v>5.3562671900000005</v>
      </c>
      <c r="M77" s="265">
        <v>5.3562671900000005</v>
      </c>
      <c r="N77" s="272"/>
      <c r="O77" s="169"/>
      <c r="P77" s="166"/>
      <c r="Q77" s="273"/>
      <c r="R77" s="312"/>
      <c r="U77" s="291"/>
    </row>
    <row r="78" spans="1:21" ht="9.75" customHeight="1">
      <c r="A78" s="116"/>
      <c r="B78" s="108" t="s">
        <v>167</v>
      </c>
      <c r="C78" s="108"/>
      <c r="D78" s="108"/>
      <c r="E78" s="108"/>
      <c r="F78" s="262"/>
      <c r="G78" s="202"/>
      <c r="H78" s="191"/>
      <c r="I78" s="264"/>
      <c r="J78" s="262"/>
      <c r="K78" s="202"/>
      <c r="L78" s="202"/>
      <c r="M78" s="265"/>
      <c r="N78" s="272"/>
      <c r="O78" s="165"/>
      <c r="P78" s="166"/>
      <c r="Q78" s="273"/>
      <c r="R78" s="312">
        <v>3.3730000000000002</v>
      </c>
    </row>
    <row r="79" spans="1:21" s="135" customFormat="1" ht="9.75" customHeight="1">
      <c r="A79" s="116"/>
      <c r="B79" s="108" t="s">
        <v>168</v>
      </c>
      <c r="C79" s="108"/>
      <c r="D79" s="108"/>
      <c r="E79" s="108"/>
      <c r="F79" s="262"/>
      <c r="G79" s="200"/>
      <c r="H79" s="191"/>
      <c r="I79" s="264"/>
      <c r="J79" s="262"/>
      <c r="K79" s="202"/>
      <c r="L79" s="202"/>
      <c r="M79" s="265"/>
      <c r="N79" s="272"/>
      <c r="O79" s="169"/>
      <c r="P79" s="166"/>
      <c r="Q79" s="273"/>
      <c r="R79" s="312"/>
      <c r="U79" s="291"/>
    </row>
    <row r="80" spans="1:21" ht="9.75" customHeight="1">
      <c r="A80" s="102"/>
      <c r="B80" s="111" t="s">
        <v>169</v>
      </c>
      <c r="C80" s="111"/>
      <c r="D80" s="111"/>
      <c r="E80" s="108"/>
      <c r="F80" s="262">
        <v>9.2205709999999996E-2</v>
      </c>
      <c r="G80" s="202">
        <v>4.396129E-2</v>
      </c>
      <c r="H80" s="191">
        <v>2.8946650000000001E-2</v>
      </c>
      <c r="I80" s="264">
        <v>1.9297769999999999E-2</v>
      </c>
      <c r="J80" s="262">
        <v>0.46827265999999995</v>
      </c>
      <c r="K80" s="202">
        <v>0.21745660000000003</v>
      </c>
      <c r="L80" s="202">
        <v>0.15048962999999999</v>
      </c>
      <c r="M80" s="265">
        <v>0.10032643000000001</v>
      </c>
      <c r="N80" s="272">
        <v>0.14899999999999999</v>
      </c>
      <c r="O80" s="165">
        <v>7.0000000000000007E-2</v>
      </c>
      <c r="P80" s="166">
        <v>4.7E-2</v>
      </c>
      <c r="Q80" s="273">
        <v>3.1E-2</v>
      </c>
      <c r="R80" s="312">
        <v>1.996</v>
      </c>
    </row>
    <row r="81" spans="1:21" ht="9.75" customHeight="1">
      <c r="A81" s="121"/>
      <c r="B81" s="136" t="s">
        <v>170</v>
      </c>
      <c r="C81" s="136"/>
      <c r="D81" s="136"/>
      <c r="E81" s="255"/>
      <c r="F81" s="262">
        <v>0.23297635554264354</v>
      </c>
      <c r="G81" s="202"/>
      <c r="H81" s="191">
        <v>0.18062236342999999</v>
      </c>
      <c r="I81" s="264">
        <v>2.0500000000000001E-2</v>
      </c>
      <c r="J81" s="262">
        <v>0.10853500000000001</v>
      </c>
      <c r="K81" s="202"/>
      <c r="L81" s="202">
        <v>3.6180000000000001E-3</v>
      </c>
      <c r="M81" s="265">
        <v>0.104917</v>
      </c>
      <c r="N81" s="272"/>
      <c r="O81" s="165"/>
      <c r="P81" s="166"/>
      <c r="Q81" s="273"/>
      <c r="R81" s="314"/>
    </row>
    <row r="82" spans="1:21" ht="9.75" customHeight="1">
      <c r="A82" s="116"/>
      <c r="B82" s="108" t="s">
        <v>171</v>
      </c>
      <c r="C82" s="108"/>
      <c r="D82" s="108"/>
      <c r="E82" s="108"/>
      <c r="F82" s="262"/>
      <c r="G82" s="197"/>
      <c r="H82" s="197"/>
      <c r="I82" s="264"/>
      <c r="J82" s="262"/>
      <c r="K82" s="202"/>
      <c r="L82" s="202"/>
      <c r="M82" s="265"/>
      <c r="N82" s="262"/>
      <c r="O82" s="197"/>
      <c r="P82" s="197"/>
      <c r="Q82" s="264"/>
      <c r="R82" s="312"/>
    </row>
    <row r="83" spans="1:21" ht="9.75" customHeight="1">
      <c r="A83" s="302"/>
      <c r="B83" s="108" t="s">
        <v>415</v>
      </c>
      <c r="C83" s="303"/>
      <c r="D83" s="303"/>
      <c r="E83" s="303"/>
      <c r="F83" s="262"/>
      <c r="G83" s="202"/>
      <c r="H83" s="202"/>
      <c r="I83" s="264"/>
      <c r="J83" s="262">
        <v>1.3650895499999998</v>
      </c>
      <c r="K83" s="202"/>
      <c r="L83" s="202">
        <v>1.3650895499999998</v>
      </c>
      <c r="M83" s="265">
        <v>0</v>
      </c>
      <c r="N83" s="262"/>
      <c r="O83" s="202"/>
      <c r="P83" s="202"/>
      <c r="Q83" s="264"/>
      <c r="R83" s="312"/>
    </row>
    <row r="84" spans="1:21" s="135" customFormat="1" ht="9.75" customHeight="1">
      <c r="A84" s="133"/>
      <c r="B84" s="115" t="s">
        <v>239</v>
      </c>
      <c r="C84" s="115"/>
      <c r="D84" s="115"/>
      <c r="E84" s="256"/>
      <c r="F84" s="262">
        <v>3.9204379999999997E-2</v>
      </c>
      <c r="G84" s="202"/>
      <c r="H84" s="202"/>
      <c r="I84" s="264">
        <v>3.9204379999999997E-2</v>
      </c>
      <c r="J84" s="262">
        <v>0.24265439999999996</v>
      </c>
      <c r="K84" s="202"/>
      <c r="L84" s="202"/>
      <c r="M84" s="265">
        <v>0.24265439999999996</v>
      </c>
      <c r="N84" s="262">
        <v>8.4000000000000005E-2</v>
      </c>
      <c r="O84" s="202"/>
      <c r="P84" s="202"/>
      <c r="Q84" s="264">
        <v>8.4000000000000005E-2</v>
      </c>
      <c r="R84" s="313">
        <v>5.7480000000000002</v>
      </c>
      <c r="S84" s="101"/>
      <c r="U84" s="291"/>
    </row>
    <row r="85" spans="1:21" s="101" customFormat="1" ht="12" customHeight="1" thickBot="1">
      <c r="A85" s="137" t="s">
        <v>172</v>
      </c>
      <c r="B85" s="138"/>
      <c r="C85" s="138"/>
      <c r="D85" s="139"/>
      <c r="E85" s="139"/>
      <c r="F85" s="281">
        <v>142.08508818824225</v>
      </c>
      <c r="G85" s="282">
        <v>95.06790889874965</v>
      </c>
      <c r="H85" s="282">
        <v>19.591789319826045</v>
      </c>
      <c r="I85" s="283">
        <v>27.393535856834873</v>
      </c>
      <c r="J85" s="281">
        <f>SUM(J6+J15+J57)</f>
        <v>138.39901034938271</v>
      </c>
      <c r="K85" s="282">
        <f>SUM(K6+K15+K57)</f>
        <v>93.958772952959364</v>
      </c>
      <c r="L85" s="282">
        <f>SUM(L6+L15+L57)</f>
        <v>21.017928447367506</v>
      </c>
      <c r="M85" s="283">
        <v>23.40675484497666</v>
      </c>
      <c r="N85" s="281">
        <f>N6+N15+N57</f>
        <v>116.809</v>
      </c>
      <c r="O85" s="282">
        <f t="shared" ref="O85:Q85" si="1">O6+O15+O57</f>
        <v>95.287999999999997</v>
      </c>
      <c r="P85" s="282">
        <f t="shared" si="1"/>
        <v>11.577500000000001</v>
      </c>
      <c r="Q85" s="283">
        <f t="shared" si="1"/>
        <v>9.9380000000000006</v>
      </c>
      <c r="R85" s="318">
        <f>R6+R15+R57</f>
        <v>1830.748</v>
      </c>
    </row>
    <row r="86" spans="1:21" s="142" customFormat="1" ht="9.75" customHeight="1">
      <c r="A86" s="140" t="s">
        <v>446</v>
      </c>
      <c r="B86" s="141"/>
      <c r="C86" s="141"/>
      <c r="D86" s="141"/>
      <c r="E86" s="141"/>
      <c r="F86" s="144"/>
      <c r="G86" s="145"/>
      <c r="H86" s="146"/>
      <c r="I86" s="146"/>
      <c r="N86" s="144"/>
      <c r="O86" s="145"/>
      <c r="P86" s="146"/>
      <c r="Q86" s="146"/>
    </row>
    <row r="87" spans="1:21" s="142" customFormat="1" ht="7.5" customHeight="1">
      <c r="A87" s="143" t="s">
        <v>417</v>
      </c>
      <c r="F87" s="144"/>
      <c r="G87" s="145"/>
      <c r="H87" s="146"/>
      <c r="I87" s="146"/>
      <c r="N87" s="144"/>
      <c r="O87" s="145"/>
      <c r="P87" s="146"/>
      <c r="Q87" s="146"/>
    </row>
    <row r="88" spans="1:21" s="142" customFormat="1" ht="7.5" customHeight="1">
      <c r="A88" s="143"/>
      <c r="B88" s="142" t="s">
        <v>447</v>
      </c>
      <c r="F88" s="144"/>
      <c r="G88" s="145"/>
      <c r="H88" s="146"/>
      <c r="I88" s="146"/>
      <c r="N88" s="144"/>
      <c r="O88" s="145"/>
      <c r="P88" s="146"/>
      <c r="Q88" s="146"/>
    </row>
    <row r="89" spans="1:21" s="142" customFormat="1" ht="7.5" customHeight="1">
      <c r="A89" s="143" t="s">
        <v>448</v>
      </c>
      <c r="F89" s="144"/>
      <c r="G89" s="145"/>
      <c r="H89" s="146"/>
      <c r="I89" s="146"/>
      <c r="N89" s="144"/>
      <c r="O89" s="145"/>
      <c r="P89" s="146"/>
      <c r="Q89" s="146"/>
    </row>
    <row r="90" spans="1:21" s="101" customFormat="1" ht="7.5" customHeight="1">
      <c r="A90" s="147" t="s">
        <v>449</v>
      </c>
      <c r="B90" s="148"/>
      <c r="C90" s="148"/>
      <c r="F90" s="149"/>
      <c r="G90" s="149"/>
      <c r="H90" s="149"/>
      <c r="I90" s="149"/>
      <c r="N90" s="149"/>
      <c r="O90" s="149"/>
      <c r="P90" s="149"/>
      <c r="Q90" s="149"/>
    </row>
    <row r="91" spans="1:21" ht="9.75" customHeight="1">
      <c r="A91" s="150"/>
      <c r="B91" s="151"/>
      <c r="C91" s="151"/>
      <c r="D91" s="151"/>
      <c r="E91" s="153" t="s">
        <v>450</v>
      </c>
      <c r="F91" s="152"/>
      <c r="G91" s="152"/>
      <c r="H91" s="152"/>
      <c r="I91" s="152"/>
      <c r="J91" s="92"/>
      <c r="K91" s="92"/>
      <c r="L91" s="92"/>
      <c r="M91" s="92"/>
      <c r="N91" s="152"/>
      <c r="O91" s="152"/>
      <c r="P91" s="152"/>
      <c r="Q91" s="152"/>
    </row>
    <row r="92" spans="1:21" ht="9.75" customHeight="1">
      <c r="R92" s="154"/>
    </row>
    <row r="93" spans="1:21" ht="9.75" customHeight="1">
      <c r="E93" s="101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</row>
    <row r="94" spans="1:21" ht="9.75" customHeight="1">
      <c r="E94" s="101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5"/>
    </row>
    <row r="95" spans="1:21" ht="9.75" customHeight="1">
      <c r="E95" s="101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</row>
    <row r="96" spans="1:21" ht="9.75" customHeight="1">
      <c r="E96" s="101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/>
      <c r="R96" s="155"/>
    </row>
    <row r="97" spans="5:18" ht="9.75" customHeight="1">
      <c r="E97" s="101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</row>
    <row r="98" spans="5:18" ht="9.75" customHeight="1">
      <c r="E98" s="101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01"/>
    </row>
    <row r="99" spans="5:18" ht="9.75" customHeight="1">
      <c r="E99" s="101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5"/>
      <c r="Q99" s="155"/>
      <c r="R99" s="155"/>
    </row>
    <row r="100" spans="5:18" ht="9.75" customHeight="1">
      <c r="E100" s="101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</row>
    <row r="101" spans="5:18" ht="9.75" customHeight="1">
      <c r="E101" s="101"/>
      <c r="F101" s="155"/>
      <c r="G101" s="155"/>
      <c r="H101" s="155"/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</row>
    <row r="102" spans="5:18" ht="9.75" customHeight="1">
      <c r="E102" s="101"/>
      <c r="F102" s="157"/>
      <c r="G102" s="157"/>
      <c r="H102" s="157"/>
      <c r="I102" s="157"/>
      <c r="J102" s="157"/>
      <c r="K102" s="157"/>
      <c r="L102" s="157"/>
      <c r="M102" s="157"/>
      <c r="N102" s="157"/>
      <c r="O102" s="157"/>
      <c r="P102" s="157"/>
      <c r="Q102" s="157"/>
      <c r="R102" s="101"/>
    </row>
    <row r="103" spans="5:18" ht="9.75" customHeight="1"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</row>
    <row r="104" spans="5:18" ht="9.75" customHeight="1">
      <c r="E104" s="101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8"/>
    </row>
    <row r="105" spans="5:18" ht="9.75" customHeight="1">
      <c r="E105" s="101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9"/>
    </row>
    <row r="106" spans="5:18" ht="9.75" customHeight="1">
      <c r="E106" s="101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9"/>
    </row>
    <row r="107" spans="5:18" ht="9.75" customHeight="1">
      <c r="R107" s="159"/>
    </row>
    <row r="108" spans="5:18" ht="9.75" customHeight="1">
      <c r="R108" s="156"/>
    </row>
    <row r="109" spans="5:18" ht="9.75" customHeight="1">
      <c r="R109" s="159"/>
    </row>
    <row r="110" spans="5:18" ht="9.75" customHeight="1">
      <c r="R110" s="158"/>
    </row>
    <row r="111" spans="5:18" ht="9.75" customHeight="1">
      <c r="R111" s="158"/>
    </row>
    <row r="112" spans="5:18" ht="9.75" customHeight="1">
      <c r="R112" s="158"/>
    </row>
    <row r="113" spans="18:18" ht="9.75" customHeight="1">
      <c r="R113" s="158"/>
    </row>
    <row r="114" spans="18:18" ht="9.75" customHeight="1">
      <c r="R114" s="158"/>
    </row>
    <row r="115" spans="18:18" ht="9.75" customHeight="1">
      <c r="R115" s="158"/>
    </row>
    <row r="116" spans="18:18" ht="9.75" customHeight="1">
      <c r="R116" s="158"/>
    </row>
    <row r="117" spans="18:18" ht="9.75" customHeight="1">
      <c r="R117" s="158"/>
    </row>
    <row r="118" spans="18:18" ht="9.75" customHeight="1">
      <c r="R118" s="158"/>
    </row>
    <row r="119" spans="18:18" ht="9.75" customHeight="1">
      <c r="R119" s="158"/>
    </row>
    <row r="120" spans="18:18" ht="9.75" customHeight="1">
      <c r="R120" s="158"/>
    </row>
  </sheetData>
  <mergeCells count="6">
    <mergeCell ref="N3:Q3"/>
    <mergeCell ref="J3:M3"/>
    <mergeCell ref="C23:E23"/>
    <mergeCell ref="C53:E53"/>
    <mergeCell ref="A3:E5"/>
    <mergeCell ref="F3:I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40"/>
  <sheetViews>
    <sheetView zoomScaleNormal="100" workbookViewId="0">
      <selection activeCell="A20" sqref="A20"/>
    </sheetView>
  </sheetViews>
  <sheetFormatPr baseColWidth="10" defaultRowHeight="15"/>
  <cols>
    <col min="1" max="16384" width="11" style="3"/>
  </cols>
  <sheetData>
    <row r="1" spans="1:9">
      <c r="A1" s="3" t="s">
        <v>244</v>
      </c>
    </row>
    <row r="3" spans="1:9">
      <c r="A3" s="6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</row>
    <row r="4" spans="1:9">
      <c r="A4" s="358" t="s">
        <v>8</v>
      </c>
      <c r="B4" s="358"/>
      <c r="C4" s="358"/>
      <c r="D4" s="358"/>
      <c r="E4" s="358"/>
      <c r="F4" s="358"/>
      <c r="G4" s="358"/>
      <c r="H4" s="358"/>
      <c r="I4" s="358"/>
    </row>
    <row r="5" spans="1:9">
      <c r="A5" s="6">
        <v>2007</v>
      </c>
      <c r="B5" s="5">
        <v>16121302</v>
      </c>
      <c r="C5" s="5">
        <v>4153198</v>
      </c>
      <c r="D5" s="5">
        <v>3187399</v>
      </c>
      <c r="E5" s="5">
        <v>8135931</v>
      </c>
      <c r="F5" s="5">
        <v>7832239</v>
      </c>
      <c r="G5" s="5">
        <v>5125508</v>
      </c>
      <c r="H5" s="5">
        <v>2497986</v>
      </c>
      <c r="I5" s="5">
        <v>47053563</v>
      </c>
    </row>
    <row r="6" spans="1:9">
      <c r="A6" s="6">
        <v>2008</v>
      </c>
      <c r="B6" s="8">
        <v>16369389</v>
      </c>
      <c r="C6" s="8">
        <v>4258156</v>
      </c>
      <c r="D6" s="8">
        <v>3222573</v>
      </c>
      <c r="E6" s="8">
        <v>8226130</v>
      </c>
      <c r="F6" s="8">
        <v>7858545</v>
      </c>
      <c r="G6" s="8">
        <v>5158018</v>
      </c>
      <c r="H6" s="8">
        <v>2497096</v>
      </c>
      <c r="I6" s="8">
        <v>47589907</v>
      </c>
    </row>
    <row r="7" spans="1:9">
      <c r="A7" s="6">
        <v>2009</v>
      </c>
      <c r="B7" s="5">
        <v>16644821</v>
      </c>
      <c r="C7" s="5">
        <v>4312824</v>
      </c>
      <c r="D7" s="5">
        <v>3287045</v>
      </c>
      <c r="E7" s="5">
        <v>8330074</v>
      </c>
      <c r="F7" s="5">
        <v>7973616</v>
      </c>
      <c r="G7" s="5">
        <v>5166110</v>
      </c>
      <c r="H7" s="5">
        <v>2525755</v>
      </c>
      <c r="I7" s="5">
        <v>48240246</v>
      </c>
    </row>
    <row r="8" spans="1:9">
      <c r="A8" s="6">
        <v>2010</v>
      </c>
      <c r="B8" s="8">
        <v>16779924</v>
      </c>
      <c r="C8" s="8">
        <v>4675905</v>
      </c>
      <c r="D8" s="8">
        <v>3290524</v>
      </c>
      <c r="E8" s="8">
        <v>8182557</v>
      </c>
      <c r="F8" s="8">
        <v>8017696</v>
      </c>
      <c r="G8" s="8">
        <v>5148653</v>
      </c>
      <c r="H8" s="8">
        <v>2501595</v>
      </c>
      <c r="I8" s="8">
        <v>48596854</v>
      </c>
    </row>
    <row r="9" spans="1:9">
      <c r="A9" s="6">
        <v>2011</v>
      </c>
      <c r="B9" s="5">
        <v>16753562</v>
      </c>
      <c r="C9" s="5">
        <v>4602610</v>
      </c>
      <c r="D9" s="5">
        <v>3276278</v>
      </c>
      <c r="E9" s="5">
        <v>8082060</v>
      </c>
      <c r="F9" s="5">
        <v>7956690</v>
      </c>
      <c r="G9" s="5">
        <v>5106088</v>
      </c>
      <c r="H9" s="5">
        <v>2483037</v>
      </c>
      <c r="I9" s="5">
        <v>48260325</v>
      </c>
    </row>
    <row r="10" spans="1:9">
      <c r="A10" s="6">
        <v>2012</v>
      </c>
      <c r="B10" s="8">
        <v>16615278</v>
      </c>
      <c r="C10" s="8">
        <v>4617503</v>
      </c>
      <c r="D10" s="8">
        <v>3207987</v>
      </c>
      <c r="E10" s="8">
        <v>7936605</v>
      </c>
      <c r="F10" s="8">
        <v>7877882</v>
      </c>
      <c r="G10" s="8">
        <v>5079444</v>
      </c>
      <c r="H10" s="8">
        <v>2447723</v>
      </c>
      <c r="I10" s="8">
        <v>47782422</v>
      </c>
    </row>
    <row r="11" spans="1:9">
      <c r="A11" s="6">
        <v>2013</v>
      </c>
      <c r="B11" s="5">
        <v>16081920</v>
      </c>
      <c r="C11" s="5">
        <v>4569953</v>
      </c>
      <c r="D11" s="5">
        <v>3148289</v>
      </c>
      <c r="E11" s="5">
        <v>7654291</v>
      </c>
      <c r="F11" s="5">
        <v>7645148</v>
      </c>
      <c r="G11" s="5">
        <v>4973266</v>
      </c>
      <c r="H11" s="5">
        <v>2401491</v>
      </c>
      <c r="I11" s="5">
        <v>46474357</v>
      </c>
    </row>
    <row r="12" spans="1:9">
      <c r="A12" s="6">
        <v>2014</v>
      </c>
      <c r="B12" s="8">
        <v>16180787</v>
      </c>
      <c r="C12" s="8">
        <v>4696006</v>
      </c>
      <c r="D12" s="8">
        <v>3186050</v>
      </c>
      <c r="E12" s="8">
        <v>7683868</v>
      </c>
      <c r="F12" s="8">
        <v>7716377</v>
      </c>
      <c r="G12" s="8">
        <v>4921081</v>
      </c>
      <c r="H12" s="8">
        <v>2413982</v>
      </c>
      <c r="I12" s="8">
        <v>46798150</v>
      </c>
    </row>
    <row r="13" spans="1:9">
      <c r="A13" s="6">
        <v>2015</v>
      </c>
      <c r="B13" s="5">
        <v>16987749.310000021</v>
      </c>
      <c r="C13" s="5">
        <v>4420438.16</v>
      </c>
      <c r="D13" s="5">
        <v>3169719.6399999997</v>
      </c>
      <c r="E13" s="5">
        <v>7870815.9199999925</v>
      </c>
      <c r="F13" s="5">
        <v>7796946.4700000007</v>
      </c>
      <c r="G13" s="5">
        <v>5025027.7500000047</v>
      </c>
      <c r="H13" s="5">
        <v>2517676.2099999995</v>
      </c>
      <c r="I13" s="5">
        <v>47788373.460000023</v>
      </c>
    </row>
    <row r="14" spans="1:9">
      <c r="A14" s="6">
        <v>2016</v>
      </c>
      <c r="B14" s="8">
        <v>17523886.27999999</v>
      </c>
      <c r="C14" s="8">
        <v>4550337.629999998</v>
      </c>
      <c r="D14" s="8">
        <v>3185245.8400000003</v>
      </c>
      <c r="E14" s="8">
        <v>7899806.9399999976</v>
      </c>
      <c r="F14" s="8">
        <v>7868136.5600000033</v>
      </c>
      <c r="G14" s="8">
        <v>5088076.3100000061</v>
      </c>
      <c r="H14" s="8">
        <v>2574169.58</v>
      </c>
      <c r="I14" s="8">
        <v>48689659.140000001</v>
      </c>
    </row>
    <row r="15" spans="1:9">
      <c r="A15" s="6">
        <v>2017</v>
      </c>
      <c r="B15" s="5">
        <v>17703481.530000005</v>
      </c>
      <c r="C15" s="5">
        <v>4602458.1199999992</v>
      </c>
      <c r="D15" s="5">
        <v>3120116.8299999996</v>
      </c>
      <c r="E15" s="5">
        <v>7859798.6900000079</v>
      </c>
      <c r="F15" s="5">
        <v>7831354.5300000031</v>
      </c>
      <c r="G15" s="5">
        <v>5076787.3999999948</v>
      </c>
      <c r="H15" s="5">
        <v>2581297.7100000004</v>
      </c>
      <c r="I15" s="5">
        <v>48775294.81000001</v>
      </c>
    </row>
    <row r="16" spans="1:9">
      <c r="A16" s="6">
        <v>2018</v>
      </c>
      <c r="B16" s="8">
        <v>18147874.981425218</v>
      </c>
      <c r="C16" s="8">
        <v>4640916.0292924941</v>
      </c>
      <c r="D16" s="8">
        <v>3087247.6394650647</v>
      </c>
      <c r="E16" s="8">
        <v>7864180.898561921</v>
      </c>
      <c r="F16" s="8">
        <v>7804773.9173323372</v>
      </c>
      <c r="G16" s="8">
        <v>5085125.8888265528</v>
      </c>
      <c r="H16" s="8">
        <v>2615832.3645946821</v>
      </c>
      <c r="I16" s="8">
        <v>49245951.719498262</v>
      </c>
    </row>
    <row r="17" spans="1:10">
      <c r="A17" s="6">
        <v>2019</v>
      </c>
      <c r="B17" s="5">
        <v>18572622.471011862</v>
      </c>
      <c r="C17" s="5">
        <v>4751625.6026858594</v>
      </c>
      <c r="D17" s="5">
        <v>3067351.8191838497</v>
      </c>
      <c r="E17" s="5">
        <v>7606886.5840806589</v>
      </c>
      <c r="F17" s="5">
        <v>7767066.431188873</v>
      </c>
      <c r="G17" s="5">
        <v>5131714.3978971485</v>
      </c>
      <c r="H17" s="5">
        <v>2636469.6299740002</v>
      </c>
      <c r="I17" s="5">
        <v>49533736.936022252</v>
      </c>
    </row>
    <row r="18" spans="1:10">
      <c r="A18" s="6">
        <v>2020</v>
      </c>
      <c r="B18" s="8">
        <v>18328552.409193043</v>
      </c>
      <c r="C18" s="8">
        <v>4646873.9520860035</v>
      </c>
      <c r="D18" s="8">
        <v>3005235.1769079994</v>
      </c>
      <c r="E18" s="8">
        <v>7766002.9620430013</v>
      </c>
      <c r="F18" s="8">
        <v>7722322.4213819988</v>
      </c>
      <c r="G18" s="8">
        <v>5004617.7065280015</v>
      </c>
      <c r="H18" s="8">
        <v>2644784.2374220011</v>
      </c>
      <c r="I18" s="8">
        <v>49118388.865562059</v>
      </c>
    </row>
    <row r="19" spans="1:10">
      <c r="A19" s="6">
        <v>2021</v>
      </c>
      <c r="B19" s="5">
        <v>18323177</v>
      </c>
      <c r="C19" s="5">
        <v>4803559</v>
      </c>
      <c r="D19" s="5">
        <v>3016128</v>
      </c>
      <c r="E19" s="5">
        <v>7687329</v>
      </c>
      <c r="F19" s="5">
        <v>7696485</v>
      </c>
      <c r="G19" s="5">
        <v>5021212</v>
      </c>
      <c r="H19" s="5">
        <v>2611473</v>
      </c>
      <c r="I19" s="5">
        <v>49159364</v>
      </c>
    </row>
    <row r="20" spans="1:10">
      <c r="A20" s="10">
        <v>2022</v>
      </c>
      <c r="B20" s="11">
        <v>18414597</v>
      </c>
      <c r="C20" s="11">
        <v>4724904</v>
      </c>
      <c r="D20" s="11">
        <v>3037107</v>
      </c>
      <c r="E20" s="11">
        <v>7737022</v>
      </c>
      <c r="F20" s="11">
        <v>7756418</v>
      </c>
      <c r="G20" s="11">
        <v>5142789</v>
      </c>
      <c r="H20" s="11">
        <v>2520524</v>
      </c>
      <c r="I20" s="11">
        <v>49333361</v>
      </c>
    </row>
    <row r="21" spans="1:10">
      <c r="A21" s="25"/>
      <c r="B21" s="34"/>
      <c r="C21" s="34"/>
      <c r="D21" s="34"/>
      <c r="E21" s="34"/>
      <c r="F21" s="34"/>
      <c r="G21" s="34"/>
      <c r="H21" s="34"/>
      <c r="I21" s="34"/>
      <c r="J21" s="25"/>
    </row>
    <row r="22" spans="1:10">
      <c r="A22" s="358" t="s">
        <v>9</v>
      </c>
      <c r="B22" s="358"/>
      <c r="C22" s="358"/>
      <c r="D22" s="358"/>
      <c r="E22" s="358"/>
      <c r="F22" s="358"/>
      <c r="G22" s="358"/>
      <c r="H22" s="358"/>
      <c r="I22" s="358"/>
    </row>
    <row r="23" spans="1:10">
      <c r="A23" s="6">
        <v>2007</v>
      </c>
      <c r="B23" s="5">
        <v>1492</v>
      </c>
      <c r="C23" s="3">
        <v>319</v>
      </c>
      <c r="D23" s="3">
        <v>293</v>
      </c>
      <c r="E23" s="3">
        <v>765</v>
      </c>
      <c r="F23" s="5">
        <v>1010</v>
      </c>
      <c r="G23" s="3">
        <v>754</v>
      </c>
      <c r="H23" s="3">
        <v>656</v>
      </c>
      <c r="I23" s="5">
        <v>5289</v>
      </c>
    </row>
    <row r="24" spans="1:10">
      <c r="A24" s="6">
        <v>2008</v>
      </c>
      <c r="B24" s="8">
        <v>1436</v>
      </c>
      <c r="C24" s="9">
        <v>301</v>
      </c>
      <c r="D24" s="9">
        <v>281</v>
      </c>
      <c r="E24" s="9">
        <v>725</v>
      </c>
      <c r="F24" s="9">
        <v>981</v>
      </c>
      <c r="G24" s="9">
        <v>718</v>
      </c>
      <c r="H24" s="9">
        <v>609</v>
      </c>
      <c r="I24" s="8">
        <v>5051</v>
      </c>
    </row>
    <row r="25" spans="1:10">
      <c r="A25" s="6">
        <v>2009</v>
      </c>
      <c r="B25" s="5">
        <v>1415</v>
      </c>
      <c r="C25" s="3">
        <v>295</v>
      </c>
      <c r="D25" s="3">
        <v>280</v>
      </c>
      <c r="E25" s="3">
        <v>704</v>
      </c>
      <c r="F25" s="3">
        <v>939</v>
      </c>
      <c r="G25" s="3">
        <v>682</v>
      </c>
      <c r="H25" s="3">
        <v>584</v>
      </c>
      <c r="I25" s="5">
        <v>4899</v>
      </c>
    </row>
    <row r="26" spans="1:10">
      <c r="A26" s="6">
        <v>2010</v>
      </c>
      <c r="B26" s="8">
        <v>1401</v>
      </c>
      <c r="C26" s="9">
        <v>290</v>
      </c>
      <c r="D26" s="9">
        <v>265</v>
      </c>
      <c r="E26" s="9">
        <v>675</v>
      </c>
      <c r="F26" s="9">
        <v>889</v>
      </c>
      <c r="G26" s="9">
        <v>639</v>
      </c>
      <c r="H26" s="9">
        <v>536</v>
      </c>
      <c r="I26" s="8">
        <v>4695</v>
      </c>
    </row>
    <row r="27" spans="1:10">
      <c r="A27" s="6">
        <v>2011</v>
      </c>
      <c r="B27" s="5">
        <v>1355</v>
      </c>
      <c r="C27" s="3">
        <v>287</v>
      </c>
      <c r="D27" s="3">
        <v>262</v>
      </c>
      <c r="E27" s="3">
        <v>647</v>
      </c>
      <c r="F27" s="3">
        <v>855</v>
      </c>
      <c r="G27" s="3">
        <v>611</v>
      </c>
      <c r="H27" s="3">
        <v>521</v>
      </c>
      <c r="I27" s="5">
        <v>4538</v>
      </c>
    </row>
    <row r="28" spans="1:10">
      <c r="A28" s="6">
        <v>2012</v>
      </c>
      <c r="B28" s="8">
        <v>1318</v>
      </c>
      <c r="C28" s="9">
        <v>278</v>
      </c>
      <c r="D28" s="9">
        <v>242</v>
      </c>
      <c r="E28" s="9">
        <v>629</v>
      </c>
      <c r="F28" s="9">
        <v>829</v>
      </c>
      <c r="G28" s="9">
        <v>590</v>
      </c>
      <c r="H28" s="9">
        <v>488</v>
      </c>
      <c r="I28" s="8">
        <v>4374</v>
      </c>
    </row>
    <row r="29" spans="1:10">
      <c r="A29" s="6">
        <v>2013</v>
      </c>
      <c r="B29" s="5">
        <v>1282</v>
      </c>
      <c r="C29" s="3">
        <v>266</v>
      </c>
      <c r="D29" s="3">
        <v>240</v>
      </c>
      <c r="E29" s="3">
        <v>607</v>
      </c>
      <c r="F29" s="3">
        <v>807</v>
      </c>
      <c r="G29" s="3">
        <v>564</v>
      </c>
      <c r="H29" s="3">
        <v>470</v>
      </c>
      <c r="I29" s="5">
        <v>4236</v>
      </c>
    </row>
    <row r="30" spans="1:10">
      <c r="A30" s="6">
        <v>2014</v>
      </c>
      <c r="B30" s="8">
        <v>1255</v>
      </c>
      <c r="C30" s="9">
        <v>253</v>
      </c>
      <c r="D30" s="9">
        <v>236</v>
      </c>
      <c r="E30" s="9">
        <v>568</v>
      </c>
      <c r="F30" s="9">
        <v>770</v>
      </c>
      <c r="G30" s="9">
        <v>531</v>
      </c>
      <c r="H30" s="9">
        <v>433</v>
      </c>
      <c r="I30" s="8">
        <v>4046</v>
      </c>
    </row>
    <row r="31" spans="1:10">
      <c r="A31" s="6">
        <v>2015</v>
      </c>
      <c r="B31" s="5">
        <v>1588</v>
      </c>
      <c r="C31" s="3">
        <v>373</v>
      </c>
      <c r="D31" s="3">
        <v>255</v>
      </c>
      <c r="E31" s="3">
        <v>639</v>
      </c>
      <c r="F31" s="3">
        <v>756</v>
      </c>
      <c r="G31" s="3">
        <v>522</v>
      </c>
      <c r="H31" s="3">
        <v>392</v>
      </c>
      <c r="I31" s="5">
        <v>4525</v>
      </c>
    </row>
    <row r="32" spans="1:10">
      <c r="A32" s="6">
        <v>2016</v>
      </c>
      <c r="B32" s="8">
        <v>1562</v>
      </c>
      <c r="C32" s="9">
        <v>370</v>
      </c>
      <c r="D32" s="9">
        <v>254</v>
      </c>
      <c r="E32" s="9">
        <v>626</v>
      </c>
      <c r="F32" s="9">
        <v>737</v>
      </c>
      <c r="G32" s="9">
        <v>517</v>
      </c>
      <c r="H32" s="9">
        <v>381</v>
      </c>
      <c r="I32" s="8">
        <v>4447</v>
      </c>
    </row>
    <row r="33" spans="1:9">
      <c r="A33" s="6">
        <v>2017</v>
      </c>
      <c r="B33" s="5">
        <v>1533</v>
      </c>
      <c r="C33" s="3">
        <v>362</v>
      </c>
      <c r="D33" s="3">
        <v>246</v>
      </c>
      <c r="E33" s="3">
        <v>619</v>
      </c>
      <c r="F33" s="3">
        <v>720</v>
      </c>
      <c r="G33" s="3">
        <v>515</v>
      </c>
      <c r="H33" s="3">
        <v>365</v>
      </c>
      <c r="I33" s="5">
        <v>4360</v>
      </c>
    </row>
    <row r="34" spans="1:9">
      <c r="A34" s="6">
        <v>2018</v>
      </c>
      <c r="B34" s="8">
        <v>1522</v>
      </c>
      <c r="C34" s="9">
        <v>356</v>
      </c>
      <c r="D34" s="9">
        <v>245</v>
      </c>
      <c r="E34" s="9">
        <v>599</v>
      </c>
      <c r="F34" s="9">
        <v>703</v>
      </c>
      <c r="G34" s="9">
        <v>499</v>
      </c>
      <c r="H34" s="9">
        <v>354</v>
      </c>
      <c r="I34" s="8">
        <v>4278</v>
      </c>
    </row>
    <row r="35" spans="1:9">
      <c r="A35" s="6">
        <v>2019</v>
      </c>
      <c r="B35" s="5">
        <v>1499</v>
      </c>
      <c r="C35" s="5">
        <v>351</v>
      </c>
      <c r="D35" s="5">
        <v>241</v>
      </c>
      <c r="E35" s="5">
        <v>579</v>
      </c>
      <c r="F35" s="5">
        <v>686</v>
      </c>
      <c r="G35" s="5">
        <v>492</v>
      </c>
      <c r="H35" s="5">
        <v>341</v>
      </c>
      <c r="I35" s="5">
        <v>4189</v>
      </c>
    </row>
    <row r="36" spans="1:9">
      <c r="A36" s="6">
        <v>2020</v>
      </c>
      <c r="B36" s="8">
        <v>1484</v>
      </c>
      <c r="C36" s="9">
        <v>348</v>
      </c>
      <c r="D36" s="9">
        <v>236</v>
      </c>
      <c r="E36" s="9">
        <v>576</v>
      </c>
      <c r="F36" s="9">
        <v>681</v>
      </c>
      <c r="G36" s="9">
        <v>485</v>
      </c>
      <c r="H36" s="9">
        <v>342</v>
      </c>
      <c r="I36" s="8">
        <v>4152</v>
      </c>
    </row>
    <row r="37" spans="1:9">
      <c r="A37" s="6">
        <v>2021</v>
      </c>
      <c r="B37" s="5"/>
      <c r="C37" s="5"/>
      <c r="D37" s="5"/>
      <c r="E37" s="5"/>
      <c r="F37" s="5"/>
      <c r="G37" s="5"/>
      <c r="H37" s="5"/>
      <c r="I37" s="5"/>
    </row>
    <row r="38" spans="1:9">
      <c r="A38" s="10">
        <v>2022</v>
      </c>
      <c r="B38" s="11"/>
      <c r="C38" s="11"/>
      <c r="D38" s="11"/>
      <c r="E38" s="11"/>
      <c r="F38" s="11"/>
      <c r="G38" s="11"/>
      <c r="H38" s="11"/>
      <c r="I38" s="11"/>
    </row>
    <row r="40" spans="1:9">
      <c r="A40" s="3" t="s">
        <v>437</v>
      </c>
    </row>
  </sheetData>
  <mergeCells count="2">
    <mergeCell ref="A4:I4"/>
    <mergeCell ref="A22:I2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86"/>
  <sheetViews>
    <sheetView zoomScaleNormal="100" zoomScaleSheetLayoutView="80" workbookViewId="0">
      <selection activeCell="A30" sqref="A30"/>
    </sheetView>
  </sheetViews>
  <sheetFormatPr baseColWidth="10" defaultColWidth="9.125" defaultRowHeight="9"/>
  <cols>
    <col min="1" max="1" width="8.375" style="36" customWidth="1"/>
    <col min="2" max="3" width="13.875" style="36" customWidth="1"/>
    <col min="4" max="9" width="13.875" style="37" customWidth="1"/>
    <col min="10" max="13" width="9.375" style="37" customWidth="1"/>
    <col min="14" max="14" width="19.125" style="37" customWidth="1"/>
    <col min="15" max="17" width="9.375" style="37" customWidth="1"/>
    <col min="18" max="18" width="20.375" style="37" customWidth="1"/>
    <col min="19" max="16384" width="9.125" style="37"/>
  </cols>
  <sheetData>
    <row r="1" spans="1:11" s="35" customFormat="1" ht="15">
      <c r="A1" s="206" t="s">
        <v>401</v>
      </c>
      <c r="B1" s="73"/>
      <c r="C1" s="73"/>
      <c r="D1" s="73"/>
      <c r="E1" s="73"/>
      <c r="F1" s="74"/>
    </row>
    <row r="2" spans="1:11" ht="16.5" customHeight="1"/>
    <row r="3" spans="1:11" s="38" customFormat="1" ht="18" customHeight="1">
      <c r="A3" s="64" t="s">
        <v>14</v>
      </c>
      <c r="B3" s="65" t="s">
        <v>36</v>
      </c>
      <c r="C3" s="66" t="s">
        <v>35</v>
      </c>
      <c r="D3" s="48"/>
      <c r="E3" s="49"/>
      <c r="F3" s="48"/>
      <c r="G3" s="49"/>
      <c r="H3" s="48"/>
      <c r="I3" s="49"/>
      <c r="J3" s="48"/>
      <c r="K3" s="49"/>
    </row>
    <row r="4" spans="1:11" s="39" customFormat="1" ht="12" customHeight="1">
      <c r="A4" s="79"/>
      <c r="B4" s="359" t="s">
        <v>204</v>
      </c>
      <c r="C4" s="359"/>
      <c r="D4" s="49"/>
      <c r="E4" s="48"/>
      <c r="F4" s="49"/>
      <c r="G4" s="48"/>
      <c r="H4" s="361"/>
      <c r="I4" s="361"/>
      <c r="J4" s="361"/>
      <c r="K4" s="361"/>
    </row>
    <row r="5" spans="1:11" ht="15">
      <c r="A5" s="64">
        <v>2000</v>
      </c>
      <c r="B5" s="70">
        <v>7852</v>
      </c>
      <c r="C5" s="70">
        <v>144290</v>
      </c>
      <c r="D5" s="49"/>
      <c r="E5" s="48"/>
      <c r="F5" s="49"/>
      <c r="G5" s="48"/>
      <c r="H5" s="41"/>
      <c r="I5" s="41"/>
      <c r="J5" s="41"/>
      <c r="K5" s="41"/>
    </row>
    <row r="6" spans="1:11" ht="15">
      <c r="A6" s="64">
        <v>2001</v>
      </c>
      <c r="B6" s="72">
        <v>7130</v>
      </c>
      <c r="C6" s="72">
        <v>139188</v>
      </c>
      <c r="D6" s="49"/>
      <c r="E6" s="48"/>
      <c r="F6" s="49"/>
      <c r="G6" s="48"/>
      <c r="H6" s="41"/>
      <c r="I6" s="41"/>
      <c r="J6" s="41"/>
      <c r="K6" s="41"/>
    </row>
    <row r="7" spans="1:11" ht="15">
      <c r="A7" s="64">
        <v>2002</v>
      </c>
      <c r="B7" s="70">
        <v>6725</v>
      </c>
      <c r="C7" s="70">
        <v>135201</v>
      </c>
      <c r="D7" s="49"/>
      <c r="E7" s="48"/>
      <c r="F7" s="49"/>
      <c r="G7" s="48"/>
      <c r="H7" s="41"/>
      <c r="I7" s="41"/>
      <c r="J7" s="41"/>
      <c r="K7" s="41"/>
    </row>
    <row r="8" spans="1:11" ht="15">
      <c r="A8" s="64">
        <v>2003</v>
      </c>
      <c r="B8" s="72">
        <v>6484</v>
      </c>
      <c r="C8" s="72">
        <v>132774</v>
      </c>
      <c r="D8" s="49"/>
      <c r="E8" s="48"/>
      <c r="F8" s="49"/>
      <c r="G8" s="48"/>
      <c r="H8" s="41"/>
      <c r="I8" s="41"/>
      <c r="J8" s="41"/>
      <c r="K8" s="41"/>
    </row>
    <row r="9" spans="1:11" ht="15">
      <c r="A9" s="64">
        <v>2004</v>
      </c>
      <c r="B9" s="70">
        <v>6202</v>
      </c>
      <c r="C9" s="70">
        <v>131282</v>
      </c>
      <c r="D9" s="49"/>
      <c r="E9" s="48"/>
      <c r="F9" s="49"/>
      <c r="G9" s="48"/>
      <c r="H9" s="41"/>
      <c r="I9" s="41"/>
      <c r="J9" s="41"/>
      <c r="K9" s="41"/>
    </row>
    <row r="10" spans="1:11" ht="15">
      <c r="A10" s="64">
        <v>2005</v>
      </c>
      <c r="B10" s="72">
        <v>6315</v>
      </c>
      <c r="C10" s="72">
        <v>132665</v>
      </c>
      <c r="D10" s="49"/>
      <c r="E10" s="48"/>
      <c r="F10" s="49"/>
      <c r="G10" s="48"/>
      <c r="H10" s="41"/>
      <c r="I10" s="41"/>
      <c r="J10" s="41"/>
      <c r="K10" s="41"/>
    </row>
    <row r="11" spans="1:11" ht="15">
      <c r="A11" s="64">
        <v>2006</v>
      </c>
      <c r="B11" s="70">
        <v>5847</v>
      </c>
      <c r="C11" s="70">
        <v>128974</v>
      </c>
      <c r="D11" s="49"/>
      <c r="E11" s="48"/>
      <c r="F11" s="49"/>
      <c r="G11" s="48"/>
      <c r="H11" s="52"/>
      <c r="I11" s="52"/>
      <c r="J11" s="41"/>
      <c r="K11" s="52"/>
    </row>
    <row r="12" spans="1:11" ht="15">
      <c r="A12" s="64">
        <v>2007</v>
      </c>
      <c r="B12" s="72">
        <v>5317</v>
      </c>
      <c r="C12" s="72">
        <v>124629</v>
      </c>
      <c r="D12" s="49"/>
      <c r="E12" s="48"/>
      <c r="F12" s="49"/>
      <c r="G12" s="48"/>
      <c r="H12" s="52"/>
      <c r="I12" s="52"/>
      <c r="J12" s="41"/>
      <c r="K12" s="52"/>
    </row>
    <row r="13" spans="1:11" ht="15">
      <c r="A13" s="64">
        <v>2008</v>
      </c>
      <c r="B13" s="70">
        <v>5079</v>
      </c>
      <c r="C13" s="70">
        <v>121785</v>
      </c>
      <c r="D13" s="49"/>
      <c r="E13" s="48"/>
      <c r="F13" s="49"/>
      <c r="G13" s="48"/>
      <c r="H13" s="52"/>
      <c r="I13" s="52"/>
      <c r="J13" s="41"/>
      <c r="K13" s="52"/>
    </row>
    <row r="14" spans="1:11" ht="15">
      <c r="A14" s="64">
        <v>2009</v>
      </c>
      <c r="B14" s="72">
        <v>4930</v>
      </c>
      <c r="C14" s="72">
        <v>119710</v>
      </c>
      <c r="D14" s="49"/>
      <c r="E14" s="48"/>
      <c r="F14" s="49"/>
      <c r="G14" s="48"/>
      <c r="H14" s="52"/>
      <c r="I14" s="52"/>
      <c r="J14" s="41"/>
      <c r="K14" s="52"/>
    </row>
    <row r="15" spans="1:11" ht="15">
      <c r="A15" s="64">
        <v>2010</v>
      </c>
      <c r="B15" s="71">
        <v>4725</v>
      </c>
      <c r="C15" s="71">
        <v>115883</v>
      </c>
      <c r="D15" s="49"/>
      <c r="E15" s="48"/>
      <c r="F15" s="49"/>
      <c r="G15" s="48"/>
      <c r="H15" s="52"/>
      <c r="I15" s="52"/>
      <c r="J15" s="41"/>
      <c r="K15" s="52"/>
    </row>
    <row r="16" spans="1:11" ht="15">
      <c r="A16" s="64">
        <v>2011</v>
      </c>
      <c r="B16" s="72">
        <v>4552</v>
      </c>
      <c r="C16" s="72">
        <v>113349</v>
      </c>
      <c r="D16" s="49"/>
      <c r="E16" s="48"/>
      <c r="F16" s="49"/>
      <c r="G16" s="48"/>
      <c r="H16" s="52"/>
      <c r="I16" s="52"/>
      <c r="J16" s="41"/>
      <c r="K16" s="52"/>
    </row>
    <row r="17" spans="1:11" ht="15">
      <c r="A17" s="64">
        <v>2012</v>
      </c>
      <c r="B17" s="71">
        <v>4393</v>
      </c>
      <c r="C17" s="71">
        <v>111487</v>
      </c>
      <c r="D17" s="49"/>
      <c r="E17" s="48"/>
      <c r="F17" s="49"/>
      <c r="G17" s="48"/>
      <c r="H17" s="52"/>
      <c r="I17" s="52"/>
      <c r="J17" s="41"/>
      <c r="K17" s="52"/>
    </row>
    <row r="18" spans="1:11" ht="15">
      <c r="A18" s="64">
        <v>2013</v>
      </c>
      <c r="B18" s="72">
        <v>4256</v>
      </c>
      <c r="C18" s="72">
        <v>109394</v>
      </c>
      <c r="D18" s="49"/>
      <c r="E18" s="48"/>
      <c r="F18" s="49"/>
      <c r="G18" s="48"/>
      <c r="H18" s="52"/>
      <c r="I18" s="52"/>
      <c r="J18" s="41"/>
      <c r="K18" s="52"/>
    </row>
    <row r="19" spans="1:11" ht="15">
      <c r="A19" s="64">
        <v>2014</v>
      </c>
      <c r="B19" s="71">
        <v>4064</v>
      </c>
      <c r="C19" s="71">
        <v>106200</v>
      </c>
      <c r="D19" s="49"/>
      <c r="E19" s="48"/>
      <c r="F19" s="49"/>
      <c r="G19" s="48"/>
      <c r="H19" s="52"/>
      <c r="I19" s="52"/>
      <c r="J19" s="41"/>
      <c r="K19" s="52"/>
    </row>
    <row r="20" spans="1:11" ht="15">
      <c r="A20" s="64">
        <v>2015</v>
      </c>
      <c r="B20" s="72">
        <v>4524</v>
      </c>
      <c r="C20" s="72">
        <v>109999</v>
      </c>
      <c r="D20" s="49"/>
      <c r="E20" s="48"/>
      <c r="F20" s="49"/>
      <c r="G20" s="48"/>
      <c r="H20" s="52"/>
      <c r="I20" s="52"/>
      <c r="J20" s="41"/>
      <c r="K20" s="52"/>
    </row>
    <row r="21" spans="1:11" ht="15">
      <c r="A21" s="64">
        <v>2016</v>
      </c>
      <c r="B21" s="71">
        <v>4447</v>
      </c>
      <c r="C21" s="71">
        <v>108646</v>
      </c>
      <c r="D21" s="49"/>
      <c r="E21" s="48"/>
      <c r="F21" s="49"/>
      <c r="G21" s="48"/>
      <c r="H21" s="52"/>
      <c r="I21" s="52"/>
      <c r="J21" s="41"/>
      <c r="K21" s="52"/>
    </row>
    <row r="22" spans="1:11" ht="15">
      <c r="A22" s="64">
        <v>2017</v>
      </c>
      <c r="B22" s="72">
        <v>4364</v>
      </c>
      <c r="C22" s="72">
        <v>107566</v>
      </c>
      <c r="D22" s="49"/>
      <c r="E22" s="48"/>
      <c r="F22" s="49"/>
      <c r="G22" s="48"/>
      <c r="H22" s="52"/>
      <c r="I22" s="52"/>
      <c r="J22" s="52"/>
      <c r="K22" s="52"/>
    </row>
    <row r="23" spans="1:11" ht="15">
      <c r="A23" s="64">
        <v>2018</v>
      </c>
      <c r="B23" s="71">
        <v>4279</v>
      </c>
      <c r="C23" s="71">
        <v>106354</v>
      </c>
      <c r="D23" s="49"/>
      <c r="E23" s="48"/>
      <c r="F23" s="49"/>
      <c r="G23" s="48"/>
      <c r="H23" s="52"/>
      <c r="I23" s="52"/>
      <c r="J23" s="52"/>
      <c r="K23" s="52"/>
    </row>
    <row r="24" spans="1:11" ht="15">
      <c r="A24" s="64">
        <v>2019</v>
      </c>
      <c r="B24" s="72">
        <v>4197</v>
      </c>
      <c r="C24" s="72">
        <v>105270</v>
      </c>
      <c r="D24" s="49"/>
      <c r="E24" s="48"/>
      <c r="F24" s="49"/>
      <c r="G24" s="48"/>
      <c r="H24" s="52"/>
      <c r="I24" s="52"/>
      <c r="J24" s="52"/>
      <c r="K24" s="52"/>
    </row>
    <row r="25" spans="1:11" ht="15">
      <c r="A25" s="64">
        <v>2020</v>
      </c>
      <c r="B25" s="71">
        <v>4154</v>
      </c>
      <c r="C25" s="71">
        <v>104208</v>
      </c>
      <c r="D25" s="49"/>
      <c r="E25" s="48"/>
      <c r="F25" s="49"/>
      <c r="G25" s="48"/>
      <c r="H25" s="52"/>
      <c r="I25" s="52"/>
      <c r="J25" s="52"/>
      <c r="K25" s="52"/>
    </row>
    <row r="26" spans="1:11" ht="15">
      <c r="A26" s="64">
        <v>2021</v>
      </c>
      <c r="B26" s="72">
        <v>4077</v>
      </c>
      <c r="C26" s="72">
        <v>102945</v>
      </c>
      <c r="D26" s="49"/>
      <c r="E26" s="48"/>
      <c r="F26" s="49"/>
      <c r="G26" s="48"/>
      <c r="H26" s="52"/>
      <c r="I26" s="52"/>
      <c r="J26" s="52"/>
      <c r="K26" s="52"/>
    </row>
    <row r="27" spans="1:11" ht="15">
      <c r="A27" s="15">
        <v>2022</v>
      </c>
      <c r="B27" s="80">
        <v>4015</v>
      </c>
      <c r="C27" s="80">
        <v>101830</v>
      </c>
      <c r="D27" s="49"/>
      <c r="E27" s="48"/>
      <c r="F27" s="49"/>
      <c r="G27" s="48"/>
      <c r="H27" s="52"/>
      <c r="I27" s="52"/>
      <c r="J27" s="52"/>
      <c r="K27" s="52"/>
    </row>
    <row r="28" spans="1:11" s="77" customFormat="1" ht="14.25">
      <c r="A28" s="388" t="s">
        <v>440</v>
      </c>
      <c r="B28" s="70"/>
      <c r="C28" s="70"/>
      <c r="D28" s="386"/>
      <c r="E28" s="387"/>
      <c r="F28" s="386"/>
      <c r="G28" s="387"/>
      <c r="H28" s="41"/>
      <c r="I28" s="41"/>
      <c r="J28" s="41"/>
      <c r="K28" s="41"/>
    </row>
    <row r="29" spans="1:11" ht="16.5" customHeight="1">
      <c r="A29" s="46"/>
      <c r="B29" s="47"/>
      <c r="C29" s="51"/>
      <c r="D29" s="41"/>
      <c r="E29" s="52"/>
      <c r="F29" s="42"/>
      <c r="G29" s="42"/>
      <c r="H29" s="42"/>
      <c r="I29" s="42"/>
      <c r="J29" s="42"/>
      <c r="K29" s="42"/>
    </row>
    <row r="30" spans="1:11" ht="16.5" customHeight="1">
      <c r="A30" s="206" t="s">
        <v>454</v>
      </c>
      <c r="B30" s="53"/>
      <c r="C30" s="63"/>
      <c r="D30" s="40"/>
    </row>
    <row r="31" spans="1:11" ht="15">
      <c r="A31" s="64" t="s">
        <v>14</v>
      </c>
      <c r="B31" s="65" t="s">
        <v>36</v>
      </c>
      <c r="C31" s="66" t="s">
        <v>35</v>
      </c>
      <c r="D31" s="65" t="s">
        <v>36</v>
      </c>
      <c r="E31" s="66" t="s">
        <v>35</v>
      </c>
      <c r="F31" s="65" t="s">
        <v>36</v>
      </c>
      <c r="G31" s="66" t="s">
        <v>35</v>
      </c>
      <c r="H31" s="65" t="s">
        <v>36</v>
      </c>
      <c r="I31" s="66" t="s">
        <v>35</v>
      </c>
    </row>
    <row r="32" spans="1:11" s="39" customFormat="1" ht="15">
      <c r="A32" s="67"/>
      <c r="B32" s="360" t="s">
        <v>206</v>
      </c>
      <c r="C32" s="360"/>
      <c r="D32" s="360" t="s">
        <v>408</v>
      </c>
      <c r="E32" s="360"/>
      <c r="F32" s="360" t="s">
        <v>409</v>
      </c>
      <c r="G32" s="360"/>
      <c r="H32" s="360" t="s">
        <v>410</v>
      </c>
      <c r="I32" s="360"/>
    </row>
    <row r="33" spans="1:10" ht="15">
      <c r="A33" s="64">
        <v>2000</v>
      </c>
      <c r="B33" s="334">
        <v>47.18</v>
      </c>
      <c r="C33" s="334">
        <v>499.68</v>
      </c>
      <c r="D33" s="334">
        <v>47.17</v>
      </c>
      <c r="E33" s="334">
        <v>492.48</v>
      </c>
      <c r="F33" s="334">
        <v>0.01</v>
      </c>
      <c r="G33" s="334">
        <v>4.32</v>
      </c>
      <c r="H33" s="334">
        <v>0</v>
      </c>
      <c r="I33" s="334">
        <v>2.88</v>
      </c>
      <c r="J33" s="50"/>
    </row>
    <row r="34" spans="1:10" ht="15">
      <c r="A34" s="64">
        <v>2001</v>
      </c>
      <c r="B34" s="335">
        <v>48.11</v>
      </c>
      <c r="C34" s="335">
        <v>557.59</v>
      </c>
      <c r="D34" s="335">
        <v>48.12</v>
      </c>
      <c r="E34" s="335">
        <v>557.59</v>
      </c>
      <c r="F34" s="335">
        <v>0</v>
      </c>
      <c r="G34" s="335">
        <v>0</v>
      </c>
      <c r="H34" s="335">
        <v>0</v>
      </c>
      <c r="I34" s="335">
        <v>0</v>
      </c>
      <c r="J34" s="50"/>
    </row>
    <row r="35" spans="1:10" ht="15">
      <c r="A35" s="64">
        <v>2002</v>
      </c>
      <c r="B35" s="334">
        <v>46.89</v>
      </c>
      <c r="C35" s="334">
        <v>583.6</v>
      </c>
      <c r="D35" s="334">
        <v>46.9</v>
      </c>
      <c r="E35" s="334">
        <v>583.6</v>
      </c>
      <c r="F35" s="334">
        <v>0</v>
      </c>
      <c r="G35" s="334">
        <v>0</v>
      </c>
      <c r="H35" s="334">
        <v>0</v>
      </c>
      <c r="I35" s="334">
        <v>0</v>
      </c>
      <c r="J35" s="50"/>
    </row>
    <row r="36" spans="1:10" ht="15">
      <c r="A36" s="64">
        <v>2003</v>
      </c>
      <c r="B36" s="335">
        <v>47.19</v>
      </c>
      <c r="C36" s="335">
        <v>606.14</v>
      </c>
      <c r="D36" s="335">
        <v>47.18</v>
      </c>
      <c r="E36" s="335">
        <v>597.25</v>
      </c>
      <c r="F36" s="335">
        <v>0.01</v>
      </c>
      <c r="G36" s="335">
        <v>5.34</v>
      </c>
      <c r="H36" s="335">
        <v>0.01</v>
      </c>
      <c r="I36" s="335">
        <v>3.56</v>
      </c>
      <c r="J36" s="50"/>
    </row>
    <row r="37" spans="1:10" ht="15">
      <c r="A37" s="64">
        <v>2004</v>
      </c>
      <c r="B37" s="334">
        <v>47.27</v>
      </c>
      <c r="C37" s="334">
        <v>655.89</v>
      </c>
      <c r="D37" s="334">
        <v>47.25</v>
      </c>
      <c r="E37" s="334">
        <v>645.71</v>
      </c>
      <c r="F37" s="334">
        <v>0.01</v>
      </c>
      <c r="G37" s="334">
        <v>6.11</v>
      </c>
      <c r="H37" s="334">
        <v>0.01</v>
      </c>
      <c r="I37" s="334">
        <v>4.07</v>
      </c>
      <c r="J37" s="50"/>
    </row>
    <row r="38" spans="1:10" ht="15">
      <c r="A38" s="64">
        <v>2005</v>
      </c>
      <c r="B38" s="335">
        <v>47.03</v>
      </c>
      <c r="C38" s="335">
        <v>663.65</v>
      </c>
      <c r="D38" s="335">
        <v>46.94</v>
      </c>
      <c r="E38" s="335">
        <v>653.34</v>
      </c>
      <c r="F38" s="335">
        <v>0.01</v>
      </c>
      <c r="G38" s="335">
        <v>6.19</v>
      </c>
      <c r="H38" s="335">
        <v>0.01</v>
      </c>
      <c r="I38" s="335">
        <v>4.12</v>
      </c>
      <c r="J38" s="50"/>
    </row>
    <row r="39" spans="1:10" ht="15">
      <c r="A39" s="64">
        <v>2006</v>
      </c>
      <c r="B39" s="336">
        <v>48.72</v>
      </c>
      <c r="C39" s="336">
        <v>703.53</v>
      </c>
      <c r="D39" s="334">
        <v>48.62</v>
      </c>
      <c r="E39" s="336">
        <v>693.24</v>
      </c>
      <c r="F39" s="336">
        <v>0.01</v>
      </c>
      <c r="G39" s="336">
        <v>6.19</v>
      </c>
      <c r="H39" s="334">
        <v>0.01</v>
      </c>
      <c r="I39" s="334">
        <v>4.13</v>
      </c>
      <c r="J39" s="50"/>
    </row>
    <row r="40" spans="1:10" ht="15">
      <c r="A40" s="64">
        <v>2007</v>
      </c>
      <c r="B40" s="335">
        <v>48.73</v>
      </c>
      <c r="C40" s="335">
        <v>698.43</v>
      </c>
      <c r="D40" s="335">
        <v>48.63</v>
      </c>
      <c r="E40" s="335">
        <v>688.16</v>
      </c>
      <c r="F40" s="335">
        <v>0.01</v>
      </c>
      <c r="G40" s="335">
        <v>6.16</v>
      </c>
      <c r="H40" s="335">
        <v>0.01</v>
      </c>
      <c r="I40" s="335">
        <v>4.1100000000000003</v>
      </c>
      <c r="J40" s="50"/>
    </row>
    <row r="41" spans="1:10" ht="15">
      <c r="A41" s="64">
        <v>2008</v>
      </c>
      <c r="B41" s="336">
        <v>49.29</v>
      </c>
      <c r="C41" s="336">
        <v>702.04</v>
      </c>
      <c r="D41" s="334">
        <v>49.18</v>
      </c>
      <c r="E41" s="336">
        <v>691.78</v>
      </c>
      <c r="F41" s="336">
        <v>0.01</v>
      </c>
      <c r="G41" s="336">
        <v>6.15</v>
      </c>
      <c r="H41" s="334">
        <v>0.01</v>
      </c>
      <c r="I41" s="334">
        <v>4.0999999999999996</v>
      </c>
      <c r="J41" s="50"/>
    </row>
    <row r="42" spans="1:10" ht="15">
      <c r="A42" s="64">
        <v>2009</v>
      </c>
      <c r="B42" s="335">
        <v>49.8</v>
      </c>
      <c r="C42" s="335">
        <v>714.81</v>
      </c>
      <c r="D42" s="335">
        <v>49.69</v>
      </c>
      <c r="E42" s="335">
        <v>704.51</v>
      </c>
      <c r="F42" s="335">
        <v>0.01</v>
      </c>
      <c r="G42" s="335">
        <v>6.18</v>
      </c>
      <c r="H42" s="335">
        <v>0.01</v>
      </c>
      <c r="I42" s="335">
        <v>4.12</v>
      </c>
      <c r="J42" s="50"/>
    </row>
    <row r="43" spans="1:10" ht="15">
      <c r="A43" s="64">
        <v>2010</v>
      </c>
      <c r="B43" s="336">
        <v>49.57</v>
      </c>
      <c r="C43" s="336">
        <v>741.33</v>
      </c>
      <c r="D43" s="334">
        <v>49.37</v>
      </c>
      <c r="E43" s="336">
        <v>717.14</v>
      </c>
      <c r="F43" s="336">
        <v>0.06</v>
      </c>
      <c r="G43" s="336">
        <v>14.51</v>
      </c>
      <c r="H43" s="334">
        <v>0.04</v>
      </c>
      <c r="I43" s="334">
        <v>9.68</v>
      </c>
      <c r="J43" s="50"/>
    </row>
    <row r="44" spans="1:10" ht="15">
      <c r="A44" s="64">
        <v>2011</v>
      </c>
      <c r="B44" s="335">
        <v>49.21</v>
      </c>
      <c r="C44" s="335">
        <v>725.27</v>
      </c>
      <c r="D44" s="335">
        <v>48.93</v>
      </c>
      <c r="E44" s="335">
        <v>708.18</v>
      </c>
      <c r="F44" s="335">
        <v>0.08</v>
      </c>
      <c r="G44" s="335">
        <v>7.94</v>
      </c>
      <c r="H44" s="335">
        <v>7.0000000000000007E-2</v>
      </c>
      <c r="I44" s="335">
        <v>9.14</v>
      </c>
      <c r="J44" s="50"/>
    </row>
    <row r="45" spans="1:10" ht="15">
      <c r="A45" s="64">
        <v>2012</v>
      </c>
      <c r="B45" s="336">
        <v>48.76</v>
      </c>
      <c r="C45" s="336">
        <v>721.86</v>
      </c>
      <c r="D45" s="334">
        <v>48.58</v>
      </c>
      <c r="E45" s="336">
        <v>705.27</v>
      </c>
      <c r="F45" s="336">
        <v>0.02</v>
      </c>
      <c r="G45" s="336">
        <v>7.09</v>
      </c>
      <c r="H45" s="334">
        <v>0.04</v>
      </c>
      <c r="I45" s="334">
        <v>9.65</v>
      </c>
      <c r="J45" s="50"/>
    </row>
    <row r="46" spans="1:10" ht="15">
      <c r="A46" s="64">
        <v>2013</v>
      </c>
      <c r="B46" s="335">
        <v>47.51</v>
      </c>
      <c r="C46" s="335">
        <v>707.37</v>
      </c>
      <c r="D46" s="335">
        <v>47.34</v>
      </c>
      <c r="E46" s="335">
        <v>690.77</v>
      </c>
      <c r="F46" s="335">
        <v>0.02</v>
      </c>
      <c r="G46" s="335">
        <v>7.07</v>
      </c>
      <c r="H46" s="335">
        <v>0.04</v>
      </c>
      <c r="I46" s="335">
        <v>9.5299999999999994</v>
      </c>
      <c r="J46" s="50"/>
    </row>
    <row r="47" spans="1:10" ht="15">
      <c r="A47" s="64">
        <v>2014</v>
      </c>
      <c r="B47" s="336">
        <v>47.74</v>
      </c>
      <c r="C47" s="336">
        <v>694.68</v>
      </c>
      <c r="D47" s="334">
        <v>47.61</v>
      </c>
      <c r="E47" s="336">
        <v>681.29</v>
      </c>
      <c r="F47" s="336">
        <v>0.01</v>
      </c>
      <c r="G47" s="336">
        <v>5.6</v>
      </c>
      <c r="H47" s="334">
        <v>0.01</v>
      </c>
      <c r="I47" s="334">
        <v>7.79</v>
      </c>
      <c r="J47" s="50"/>
    </row>
    <row r="48" spans="1:10" ht="15">
      <c r="A48" s="64">
        <v>2015</v>
      </c>
      <c r="B48" s="335">
        <v>47.787999999999997</v>
      </c>
      <c r="C48" s="335">
        <v>685.24900000000002</v>
      </c>
      <c r="D48" s="335">
        <v>32.277000000000001</v>
      </c>
      <c r="E48" s="335">
        <v>32.277000000000001</v>
      </c>
      <c r="F48" s="335">
        <v>14.505000000000001</v>
      </c>
      <c r="G48" s="335">
        <v>202.72</v>
      </c>
      <c r="H48" s="335">
        <v>0.46700000000000003</v>
      </c>
      <c r="I48" s="335">
        <v>12.763</v>
      </c>
      <c r="J48" s="50"/>
    </row>
    <row r="49" spans="1:11" s="39" customFormat="1" ht="15">
      <c r="A49" s="64">
        <v>2016</v>
      </c>
      <c r="B49" s="336">
        <v>48.695</v>
      </c>
      <c r="C49" s="336">
        <v>690.89599999999996</v>
      </c>
      <c r="D49" s="336">
        <v>32.811</v>
      </c>
      <c r="E49" s="336">
        <v>32.811</v>
      </c>
      <c r="F49" s="336">
        <v>14.765000000000001</v>
      </c>
      <c r="G49" s="336">
        <v>204.137</v>
      </c>
      <c r="H49" s="336">
        <v>0.54500000000000004</v>
      </c>
      <c r="I49" s="336">
        <v>13.628</v>
      </c>
      <c r="J49" s="50"/>
      <c r="K49" s="37"/>
    </row>
    <row r="50" spans="1:11" s="42" customFormat="1" ht="15">
      <c r="A50" s="64">
        <v>2017</v>
      </c>
      <c r="B50" s="335">
        <v>48.793999999999997</v>
      </c>
      <c r="C50" s="335">
        <v>689.62099999999998</v>
      </c>
      <c r="D50" s="335">
        <v>32.975000000000001</v>
      </c>
      <c r="E50" s="335">
        <v>32.975000000000001</v>
      </c>
      <c r="F50" s="335">
        <v>14.708</v>
      </c>
      <c r="G50" s="335">
        <v>202.66200000000001</v>
      </c>
      <c r="H50" s="335">
        <v>0.54500000000000004</v>
      </c>
      <c r="I50" s="335">
        <v>13.398999999999999</v>
      </c>
      <c r="J50" s="50"/>
      <c r="K50" s="37"/>
    </row>
    <row r="51" spans="1:11" s="42" customFormat="1" ht="15">
      <c r="A51" s="64">
        <v>2018</v>
      </c>
      <c r="B51" s="336">
        <v>49.253999999999998</v>
      </c>
      <c r="C51" s="336">
        <v>689.34199999999998</v>
      </c>
      <c r="D51" s="336">
        <v>33.323</v>
      </c>
      <c r="E51" s="336">
        <v>33.323</v>
      </c>
      <c r="F51" s="336">
        <v>14.851000000000001</v>
      </c>
      <c r="G51" s="336">
        <v>202.47900000000001</v>
      </c>
      <c r="H51" s="336">
        <v>0.49099999999999999</v>
      </c>
      <c r="I51" s="336">
        <v>13.359</v>
      </c>
      <c r="J51" s="50"/>
      <c r="K51" s="37"/>
    </row>
    <row r="52" spans="1:11" s="42" customFormat="1" ht="15">
      <c r="A52" s="64">
        <v>2019</v>
      </c>
      <c r="B52" s="335">
        <v>49.853000000000002</v>
      </c>
      <c r="C52" s="335">
        <v>690.57600000000002</v>
      </c>
      <c r="D52" s="335">
        <v>33.726999999999997</v>
      </c>
      <c r="E52" s="335">
        <v>33.726999999999997</v>
      </c>
      <c r="F52" s="335">
        <v>15.032999999999999</v>
      </c>
      <c r="G52" s="335">
        <v>202.79400000000001</v>
      </c>
      <c r="H52" s="335">
        <v>0.48799999999999999</v>
      </c>
      <c r="I52" s="335">
        <v>13.49</v>
      </c>
      <c r="J52" s="50"/>
      <c r="K52" s="37"/>
    </row>
    <row r="53" spans="1:11" s="42" customFormat="1" ht="15">
      <c r="A53" s="64">
        <v>2020</v>
      </c>
      <c r="B53" s="336">
        <v>49.128999999999998</v>
      </c>
      <c r="C53" s="336">
        <v>682.20899999999995</v>
      </c>
      <c r="D53" s="336">
        <v>33.276000000000003</v>
      </c>
      <c r="E53" s="336">
        <v>33.276000000000003</v>
      </c>
      <c r="F53" s="336">
        <v>14.819000000000001</v>
      </c>
      <c r="G53" s="336">
        <v>200.10300000000001</v>
      </c>
      <c r="H53" s="336">
        <v>0.432</v>
      </c>
      <c r="I53" s="336">
        <v>13.042</v>
      </c>
      <c r="J53" s="50"/>
      <c r="K53" s="37"/>
    </row>
    <row r="54" spans="1:11" s="42" customFormat="1" ht="15">
      <c r="A54" s="64">
        <v>2021</v>
      </c>
      <c r="B54" s="335">
        <v>49.16</v>
      </c>
      <c r="C54" s="335">
        <v>679.81</v>
      </c>
      <c r="D54" s="335">
        <v>33</v>
      </c>
      <c r="E54" s="335">
        <v>445.34</v>
      </c>
      <c r="F54" s="335">
        <v>14.77</v>
      </c>
      <c r="G54" s="335">
        <v>198.84</v>
      </c>
      <c r="H54" s="335">
        <v>0.41</v>
      </c>
      <c r="I54" s="335">
        <v>13.02</v>
      </c>
      <c r="J54" s="50"/>
      <c r="K54" s="37"/>
    </row>
    <row r="55" spans="1:11" s="42" customFormat="1" ht="15">
      <c r="A55" s="15">
        <v>2022</v>
      </c>
      <c r="B55" s="337">
        <v>49.33</v>
      </c>
      <c r="C55" s="337">
        <v>684.28</v>
      </c>
      <c r="D55" s="337">
        <v>33.36</v>
      </c>
      <c r="E55" s="337">
        <v>449.61</v>
      </c>
      <c r="F55" s="337">
        <v>15.01</v>
      </c>
      <c r="G55" s="337">
        <v>202.24</v>
      </c>
      <c r="H55" s="337">
        <v>0.38</v>
      </c>
      <c r="I55" s="337">
        <v>13.16</v>
      </c>
      <c r="J55" s="50"/>
      <c r="K55" s="37"/>
    </row>
    <row r="56" spans="1:11" s="78" customFormat="1" ht="15">
      <c r="A56" s="75"/>
      <c r="B56" s="297"/>
      <c r="C56" s="297"/>
      <c r="D56" s="297"/>
      <c r="E56" s="297"/>
      <c r="F56" s="297"/>
      <c r="G56" s="297"/>
      <c r="H56" s="297"/>
      <c r="I56" s="297"/>
      <c r="J56" s="76"/>
      <c r="K56" s="77"/>
    </row>
    <row r="57" spans="1:11" s="78" customFormat="1" ht="14.25">
      <c r="A57" s="325" t="s">
        <v>428</v>
      </c>
      <c r="B57" s="68"/>
      <c r="C57" s="68"/>
      <c r="D57" s="68"/>
      <c r="E57" s="68"/>
      <c r="F57" s="68"/>
      <c r="G57" s="68"/>
      <c r="H57" s="68"/>
      <c r="I57" s="68"/>
      <c r="J57" s="76"/>
      <c r="K57" s="77"/>
    </row>
    <row r="58" spans="1:11" s="39" customFormat="1" ht="12">
      <c r="A58" s="326" t="s">
        <v>429</v>
      </c>
      <c r="B58" s="57"/>
      <c r="C58" s="58"/>
      <c r="D58" s="56"/>
      <c r="E58" s="56"/>
      <c r="F58" s="56"/>
      <c r="G58" s="56"/>
      <c r="H58" s="56"/>
      <c r="I58" s="56"/>
      <c r="J58" s="50"/>
      <c r="K58" s="37"/>
    </row>
    <row r="59" spans="1:11" ht="12">
      <c r="A59" s="326" t="s">
        <v>438</v>
      </c>
      <c r="B59" s="57"/>
      <c r="C59" s="58"/>
      <c r="D59" s="59"/>
      <c r="E59" s="59"/>
      <c r="F59" s="59"/>
      <c r="G59" s="59"/>
      <c r="H59" s="59"/>
      <c r="I59" s="59"/>
      <c r="J59" s="50"/>
    </row>
    <row r="60" spans="1:11" ht="11.25">
      <c r="A60" s="60"/>
      <c r="B60" s="61"/>
      <c r="C60" s="69" t="s">
        <v>439</v>
      </c>
      <c r="D60" s="62"/>
      <c r="E60" s="59"/>
      <c r="F60" s="59"/>
      <c r="G60" s="59"/>
      <c r="H60" s="59"/>
      <c r="I60" s="59"/>
      <c r="J60" s="50"/>
    </row>
    <row r="62" spans="1:11" ht="9.75" customHeight="1">
      <c r="B62" s="43"/>
      <c r="C62" s="43"/>
    </row>
    <row r="63" spans="1:11" ht="9.75" customHeight="1"/>
    <row r="64" spans="1:11" ht="9.75" customHeight="1">
      <c r="B64" s="44"/>
    </row>
    <row r="71" spans="2:3" ht="9.75" customHeight="1"/>
    <row r="72" spans="2:3" ht="9.75" customHeight="1">
      <c r="B72" s="43"/>
      <c r="C72" s="43"/>
    </row>
    <row r="73" spans="2:3" ht="9.75" customHeight="1">
      <c r="B73" s="45"/>
    </row>
    <row r="74" spans="2:3" ht="9.75" customHeight="1">
      <c r="B74" s="45"/>
    </row>
    <row r="75" spans="2:3" ht="9.75" customHeight="1">
      <c r="B75" s="45"/>
    </row>
    <row r="76" spans="2:3" ht="9.75" customHeight="1">
      <c r="B76" s="45"/>
    </row>
    <row r="77" spans="2:3" ht="9.75" customHeight="1">
      <c r="B77" s="45"/>
    </row>
    <row r="78" spans="2:3" ht="9.75" customHeight="1">
      <c r="B78" s="45"/>
    </row>
    <row r="79" spans="2:3" ht="9.75" customHeight="1">
      <c r="B79" s="45"/>
    </row>
    <row r="80" spans="2:3" ht="9.75" customHeight="1">
      <c r="B80" s="45"/>
    </row>
    <row r="81" spans="2:2" ht="9.75" customHeight="1">
      <c r="B81" s="45"/>
    </row>
    <row r="82" spans="2:2" ht="9.75" customHeight="1">
      <c r="B82" s="45"/>
    </row>
    <row r="83" spans="2:2" ht="9.75" customHeight="1">
      <c r="B83" s="45"/>
    </row>
    <row r="84" spans="2:2" ht="9.75" customHeight="1">
      <c r="B84" s="45"/>
    </row>
    <row r="85" spans="2:2" ht="9.75" customHeight="1">
      <c r="B85" s="45"/>
    </row>
    <row r="86" spans="2:2" ht="9.75" customHeight="1">
      <c r="B86" s="45"/>
    </row>
  </sheetData>
  <mergeCells count="7">
    <mergeCell ref="B4:C4"/>
    <mergeCell ref="B32:C32"/>
    <mergeCell ref="D32:E32"/>
    <mergeCell ref="F32:G32"/>
    <mergeCell ref="J4:K4"/>
    <mergeCell ref="H32:I32"/>
    <mergeCell ref="H4:I4"/>
  </mergeCells>
  <pageMargins left="0.7" right="0.7" top="0.78740157499999996" bottom="0.78740157499999996" header="0.3" footer="0.3"/>
  <pageSetup paperSize="9" scale="67" orientation="portrait" verticalDpi="0" r:id="rId1"/>
  <colBreaks count="2" manualBreakCount="2">
    <brk id="9" max="55" man="1"/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P27"/>
  <sheetViews>
    <sheetView workbookViewId="0">
      <selection activeCell="E27" sqref="E27"/>
    </sheetView>
  </sheetViews>
  <sheetFormatPr baseColWidth="10" defaultRowHeight="15"/>
  <cols>
    <col min="1" max="7" width="11" style="3"/>
    <col min="8" max="8" width="13.5" style="3" customWidth="1"/>
    <col min="9" max="9" width="14" style="3" customWidth="1"/>
    <col min="10" max="16384" width="11" style="3"/>
  </cols>
  <sheetData>
    <row r="1" spans="1:16">
      <c r="A1" s="3" t="s">
        <v>402</v>
      </c>
    </row>
    <row r="3" spans="1:16" ht="60">
      <c r="A3" s="13" t="s">
        <v>14</v>
      </c>
      <c r="B3" s="13" t="s">
        <v>9</v>
      </c>
      <c r="C3" s="13" t="s">
        <v>15</v>
      </c>
      <c r="D3" s="13" t="s">
        <v>16</v>
      </c>
      <c r="E3" s="13" t="s">
        <v>17</v>
      </c>
      <c r="F3" s="13" t="s">
        <v>18</v>
      </c>
      <c r="G3" s="13" t="s">
        <v>19</v>
      </c>
      <c r="H3" s="13" t="s">
        <v>412</v>
      </c>
      <c r="I3" s="13" t="s">
        <v>411</v>
      </c>
      <c r="J3" s="13" t="s">
        <v>20</v>
      </c>
      <c r="K3" s="13" t="s">
        <v>21</v>
      </c>
      <c r="L3" s="12"/>
      <c r="M3" s="12"/>
      <c r="N3" s="12"/>
      <c r="O3" s="12"/>
      <c r="P3" s="12"/>
    </row>
    <row r="4" spans="1:16">
      <c r="A4" s="6"/>
      <c r="B4" s="6" t="s">
        <v>22</v>
      </c>
      <c r="C4" s="358" t="s">
        <v>23</v>
      </c>
      <c r="D4" s="358"/>
      <c r="E4" s="358"/>
      <c r="F4" s="358"/>
      <c r="G4" s="358"/>
      <c r="H4" s="358"/>
      <c r="I4" s="358"/>
      <c r="J4" s="358"/>
      <c r="K4" s="358"/>
    </row>
    <row r="5" spans="1:16">
      <c r="A5" s="6">
        <v>2001</v>
      </c>
      <c r="B5" s="3">
        <v>767</v>
      </c>
      <c r="C5" s="3">
        <v>6.0000000000000001E-3</v>
      </c>
      <c r="E5" s="3">
        <v>0.22700000000000001</v>
      </c>
      <c r="F5" s="3">
        <v>7.0000000000000001E-3</v>
      </c>
      <c r="G5" s="296">
        <v>5.5830000000000002</v>
      </c>
      <c r="K5" s="296">
        <v>5.8230000000000004</v>
      </c>
    </row>
    <row r="6" spans="1:16">
      <c r="A6" s="6">
        <v>2002</v>
      </c>
      <c r="B6" s="9">
        <v>759</v>
      </c>
      <c r="C6" s="9"/>
      <c r="D6" s="9"/>
      <c r="E6" s="9">
        <v>0.111</v>
      </c>
      <c r="F6" s="9">
        <v>1.2E-2</v>
      </c>
      <c r="G6" s="301">
        <v>4.9279999999999999</v>
      </c>
      <c r="H6" s="9"/>
      <c r="I6" s="9"/>
      <c r="J6" s="9"/>
      <c r="K6" s="301">
        <v>5.0510000000000002</v>
      </c>
    </row>
    <row r="7" spans="1:16">
      <c r="A7" s="6">
        <v>2003</v>
      </c>
      <c r="B7" s="3">
        <v>623</v>
      </c>
      <c r="C7" s="3">
        <v>1.4999999999999999E-2</v>
      </c>
      <c r="E7" s="3">
        <v>0.10100000000000001</v>
      </c>
      <c r="F7" s="3">
        <v>3.3000000000000002E-2</v>
      </c>
      <c r="G7" s="296">
        <v>4.4400000000000004</v>
      </c>
      <c r="K7" s="296">
        <v>4.5890000000000004</v>
      </c>
    </row>
    <row r="8" spans="1:16">
      <c r="A8" s="6">
        <v>2004</v>
      </c>
      <c r="B8" s="9">
        <v>753</v>
      </c>
      <c r="C8" s="9"/>
      <c r="D8" s="9"/>
      <c r="E8" s="9">
        <v>3.4000000000000002E-2</v>
      </c>
      <c r="F8" s="9">
        <v>5.0000000000000001E-3</v>
      </c>
      <c r="G8" s="301">
        <v>5.1639999999999997</v>
      </c>
      <c r="H8" s="9"/>
      <c r="I8" s="9"/>
      <c r="J8" s="9"/>
      <c r="K8" s="301">
        <v>5.2030000000000003</v>
      </c>
    </row>
    <row r="9" spans="1:16">
      <c r="A9" s="6">
        <v>2005</v>
      </c>
      <c r="B9" s="3">
        <v>645</v>
      </c>
      <c r="E9" s="3">
        <v>3.9E-2</v>
      </c>
      <c r="F9" s="3">
        <v>8.0000000000000002E-3</v>
      </c>
      <c r="G9" s="296">
        <v>3.7010000000000001</v>
      </c>
      <c r="K9" s="296">
        <v>3.7480000000000002</v>
      </c>
    </row>
    <row r="10" spans="1:16">
      <c r="A10" s="6">
        <v>2006</v>
      </c>
      <c r="B10" s="9">
        <v>495</v>
      </c>
      <c r="C10" s="9"/>
      <c r="D10" s="9">
        <v>2.4E-2</v>
      </c>
      <c r="E10" s="9">
        <v>0.104</v>
      </c>
      <c r="F10" s="9">
        <v>8.0000000000000002E-3</v>
      </c>
      <c r="G10" s="301">
        <v>2.5609999999999999</v>
      </c>
      <c r="H10" s="9"/>
      <c r="I10" s="9"/>
      <c r="J10" s="9"/>
      <c r="K10" s="301">
        <v>2.698</v>
      </c>
    </row>
    <row r="11" spans="1:16">
      <c r="A11" s="6">
        <v>2007</v>
      </c>
      <c r="B11" s="3">
        <v>428</v>
      </c>
      <c r="D11" s="3">
        <v>7.2999999999999995E-2</v>
      </c>
      <c r="E11" s="3">
        <v>5.7000000000000002E-2</v>
      </c>
      <c r="F11" s="3">
        <v>8.0000000000000002E-3</v>
      </c>
      <c r="G11" s="296">
        <v>2.1749999999999998</v>
      </c>
      <c r="K11" s="296">
        <v>2.3140000000000001</v>
      </c>
    </row>
    <row r="12" spans="1:16">
      <c r="A12" s="6">
        <v>2008</v>
      </c>
      <c r="B12" s="9">
        <v>310</v>
      </c>
      <c r="C12" s="9"/>
      <c r="D12" s="9">
        <v>0.09</v>
      </c>
      <c r="E12" s="9">
        <v>2.1999999999999999E-2</v>
      </c>
      <c r="F12" s="9">
        <v>6.0000000000000001E-3</v>
      </c>
      <c r="G12" s="301">
        <v>0.79400000000000004</v>
      </c>
      <c r="H12" s="9"/>
      <c r="I12" s="9"/>
      <c r="J12" s="9"/>
      <c r="K12" s="301">
        <v>0.91200000000000003</v>
      </c>
    </row>
    <row r="13" spans="1:16">
      <c r="A13" s="6">
        <v>2009</v>
      </c>
      <c r="B13" s="3">
        <v>434</v>
      </c>
      <c r="E13" s="3">
        <v>1.1779999999999999</v>
      </c>
      <c r="G13" s="296">
        <v>0.83</v>
      </c>
      <c r="H13" s="296">
        <v>9.6000000000000002E-2</v>
      </c>
      <c r="I13" s="296"/>
      <c r="J13" s="296">
        <v>0.94499999999999995</v>
      </c>
      <c r="K13" s="296">
        <v>3.048</v>
      </c>
    </row>
    <row r="14" spans="1:16">
      <c r="A14" s="6">
        <v>2010</v>
      </c>
      <c r="B14" s="9">
        <v>537</v>
      </c>
      <c r="C14" s="9"/>
      <c r="D14" s="9"/>
      <c r="E14" s="9">
        <v>1.143</v>
      </c>
      <c r="F14" s="9"/>
      <c r="G14" s="301">
        <v>1.2669999999999999</v>
      </c>
      <c r="H14" s="301">
        <v>0.24099999999999999</v>
      </c>
      <c r="I14" s="301"/>
      <c r="J14" s="301">
        <v>1.4259999999999999</v>
      </c>
      <c r="K14" s="301">
        <v>4.077</v>
      </c>
    </row>
    <row r="15" spans="1:16">
      <c r="A15" s="6">
        <v>2011</v>
      </c>
      <c r="B15" s="3">
        <v>444</v>
      </c>
      <c r="E15" s="3">
        <v>0.754</v>
      </c>
      <c r="G15" s="296">
        <v>0.624</v>
      </c>
      <c r="H15" s="296">
        <v>0.22900000000000001</v>
      </c>
      <c r="I15" s="296"/>
      <c r="J15" s="296">
        <v>1.4430000000000001</v>
      </c>
      <c r="K15" s="296">
        <v>3.05</v>
      </c>
    </row>
    <row r="16" spans="1:16">
      <c r="A16" s="6">
        <v>2012</v>
      </c>
      <c r="B16" s="9">
        <v>304</v>
      </c>
      <c r="C16" s="9"/>
      <c r="D16" s="9"/>
      <c r="E16" s="9">
        <v>-6.0000000000000001E-3</v>
      </c>
      <c r="F16" s="9"/>
      <c r="G16" s="301">
        <v>1.431</v>
      </c>
      <c r="H16" s="301">
        <v>0.20100000000000001</v>
      </c>
      <c r="I16" s="301"/>
      <c r="J16" s="301">
        <v>1.425</v>
      </c>
      <c r="K16" s="301">
        <v>3.05</v>
      </c>
    </row>
    <row r="17" spans="1:11">
      <c r="A17" s="6">
        <v>2013</v>
      </c>
      <c r="B17" s="3">
        <v>174</v>
      </c>
      <c r="E17" s="3">
        <v>-5.0000000000000001E-3</v>
      </c>
      <c r="G17" s="296">
        <v>0.372</v>
      </c>
      <c r="H17" s="296">
        <v>0.31900000000000001</v>
      </c>
      <c r="I17" s="296"/>
      <c r="J17" s="296">
        <v>1.5629999999999999</v>
      </c>
      <c r="K17" s="296">
        <v>2.2480000000000002</v>
      </c>
    </row>
    <row r="18" spans="1:11">
      <c r="A18" s="6">
        <v>2014</v>
      </c>
      <c r="B18" s="9">
        <v>205</v>
      </c>
      <c r="C18" s="9"/>
      <c r="D18" s="9"/>
      <c r="E18" s="9">
        <v>-2E-3</v>
      </c>
      <c r="F18" s="9"/>
      <c r="G18" s="301">
        <v>1.0489999999999999</v>
      </c>
      <c r="H18" s="301">
        <v>0.25600000000000001</v>
      </c>
      <c r="I18" s="301"/>
      <c r="J18" s="301">
        <v>0.64300000000000002</v>
      </c>
      <c r="K18" s="301">
        <v>1.948</v>
      </c>
    </row>
    <row r="19" spans="1:11">
      <c r="A19" s="6">
        <v>2015</v>
      </c>
      <c r="B19" s="3">
        <v>249</v>
      </c>
      <c r="E19" s="3">
        <v>-1E-3</v>
      </c>
      <c r="G19" s="296">
        <v>1.3779999999999999</v>
      </c>
      <c r="H19" s="296">
        <v>0.41099999999999998</v>
      </c>
      <c r="I19" s="296">
        <v>1.4999999999999999E-2</v>
      </c>
      <c r="J19" s="296">
        <v>0.77900000000000003</v>
      </c>
      <c r="K19" s="296">
        <v>2.5830000000000002</v>
      </c>
    </row>
    <row r="20" spans="1:11">
      <c r="A20" s="6">
        <v>2016</v>
      </c>
      <c r="B20" s="9">
        <v>241</v>
      </c>
      <c r="C20" s="9"/>
      <c r="D20" s="9"/>
      <c r="E20" s="9"/>
      <c r="F20" s="9"/>
      <c r="G20" s="301">
        <v>1.2210000000000001</v>
      </c>
      <c r="H20" s="301">
        <v>0.49399999999999999</v>
      </c>
      <c r="I20" s="301">
        <v>0.28999999999999998</v>
      </c>
      <c r="J20" s="301">
        <v>1.157</v>
      </c>
      <c r="K20" s="301">
        <v>3.1619999999999999</v>
      </c>
    </row>
    <row r="21" spans="1:11">
      <c r="A21" s="6">
        <v>2017</v>
      </c>
      <c r="B21" s="3">
        <v>230</v>
      </c>
      <c r="G21" s="296">
        <v>1.6910000000000001</v>
      </c>
      <c r="H21" s="296">
        <v>0.40100000000000002</v>
      </c>
      <c r="I21" s="296">
        <v>0.32100000000000001</v>
      </c>
      <c r="J21" s="296">
        <v>0.28599999999999998</v>
      </c>
      <c r="K21" s="296">
        <v>2.698</v>
      </c>
    </row>
    <row r="22" spans="1:11">
      <c r="A22" s="6">
        <v>2018</v>
      </c>
      <c r="B22" s="9">
        <v>296</v>
      </c>
      <c r="C22" s="9"/>
      <c r="D22" s="9"/>
      <c r="E22" s="9"/>
      <c r="F22" s="9"/>
      <c r="G22" s="301">
        <v>2.1669999999999998</v>
      </c>
      <c r="H22" s="301">
        <v>0.32200000000000001</v>
      </c>
      <c r="I22" s="301">
        <v>0.49</v>
      </c>
      <c r="J22" s="301">
        <v>0.52</v>
      </c>
      <c r="K22" s="301">
        <v>3.4990000000000001</v>
      </c>
    </row>
    <row r="23" spans="1:11">
      <c r="A23" s="6">
        <v>2019</v>
      </c>
      <c r="B23" s="3">
        <v>224</v>
      </c>
      <c r="G23" s="296">
        <v>0.77900000000000003</v>
      </c>
      <c r="H23" s="296">
        <v>0.33400000000000002</v>
      </c>
      <c r="I23" s="296">
        <v>0.248</v>
      </c>
      <c r="J23" s="296">
        <v>1.6080000000000001</v>
      </c>
      <c r="K23" s="296">
        <v>2.9689999999999999</v>
      </c>
    </row>
    <row r="24" spans="1:11">
      <c r="A24" s="6">
        <v>2020</v>
      </c>
      <c r="B24" s="9">
        <v>182</v>
      </c>
      <c r="C24" s="9"/>
      <c r="D24" s="9"/>
      <c r="E24" s="9"/>
      <c r="F24" s="9"/>
      <c r="G24" s="301">
        <v>0.61899999999999999</v>
      </c>
      <c r="H24" s="301">
        <v>0.38400000000000001</v>
      </c>
      <c r="I24" s="301">
        <v>0.42799999999999999</v>
      </c>
      <c r="J24" s="301">
        <v>0.78500000000000003</v>
      </c>
      <c r="K24" s="301">
        <v>2.2149999999999999</v>
      </c>
    </row>
    <row r="25" spans="1:11">
      <c r="A25" s="6">
        <v>2021</v>
      </c>
      <c r="B25" s="3">
        <v>225</v>
      </c>
      <c r="G25" s="296">
        <v>0.88800000000000001</v>
      </c>
      <c r="H25" s="296">
        <v>0.19400000000000001</v>
      </c>
      <c r="I25" s="296">
        <v>0.13200000000000001</v>
      </c>
      <c r="J25" s="296">
        <v>1.5740000000000001</v>
      </c>
      <c r="K25" s="296">
        <v>2.7890000000000001</v>
      </c>
    </row>
    <row r="26" spans="1:11">
      <c r="A26" s="10">
        <v>2022</v>
      </c>
      <c r="B26" s="10">
        <v>224</v>
      </c>
      <c r="C26" s="207"/>
      <c r="D26" s="207"/>
      <c r="E26" s="207"/>
      <c r="F26" s="207"/>
      <c r="G26" s="207">
        <v>0.83699999999999997</v>
      </c>
      <c r="H26" s="207">
        <v>0.35399999999999998</v>
      </c>
      <c r="I26" s="207">
        <v>0.309</v>
      </c>
      <c r="J26" s="207">
        <v>1.2829999999999999</v>
      </c>
      <c r="K26" s="207">
        <v>2.782</v>
      </c>
    </row>
    <row r="27" spans="1:11">
      <c r="A27" s="3" t="s">
        <v>451</v>
      </c>
    </row>
  </sheetData>
  <mergeCells count="1">
    <mergeCell ref="C4:K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32"/>
  <sheetViews>
    <sheetView zoomScaleNormal="100" workbookViewId="0">
      <selection activeCell="A30" sqref="A30:E30"/>
    </sheetView>
  </sheetViews>
  <sheetFormatPr baseColWidth="10" defaultRowHeight="15"/>
  <cols>
    <col min="1" max="16384" width="11" style="3"/>
  </cols>
  <sheetData>
    <row r="1" spans="1:5">
      <c r="A1" s="3" t="s">
        <v>403</v>
      </c>
    </row>
    <row r="3" spans="1:5">
      <c r="A3" s="7" t="s">
        <v>24</v>
      </c>
      <c r="B3" s="7" t="s">
        <v>25</v>
      </c>
      <c r="C3" s="7" t="s">
        <v>26</v>
      </c>
      <c r="D3" s="7" t="s">
        <v>27</v>
      </c>
      <c r="E3" s="7" t="s">
        <v>28</v>
      </c>
    </row>
    <row r="4" spans="1:5">
      <c r="A4" s="7">
        <v>1995</v>
      </c>
      <c r="B4" s="4">
        <v>4.17</v>
      </c>
      <c r="C4" s="4">
        <v>0.86</v>
      </c>
      <c r="D4" s="4">
        <v>1.99</v>
      </c>
      <c r="E4" s="4">
        <v>1.32</v>
      </c>
    </row>
    <row r="5" spans="1:5">
      <c r="A5" s="7">
        <v>1996</v>
      </c>
      <c r="B5" s="14">
        <v>3.95</v>
      </c>
      <c r="C5" s="14">
        <v>0.84</v>
      </c>
      <c r="D5" s="14">
        <v>1.87</v>
      </c>
      <c r="E5" s="14">
        <v>1.24</v>
      </c>
    </row>
    <row r="6" spans="1:5">
      <c r="A6" s="7">
        <v>1997</v>
      </c>
      <c r="B6" s="4">
        <v>4.1399999999999997</v>
      </c>
      <c r="C6" s="4">
        <v>0.88</v>
      </c>
      <c r="D6" s="4">
        <v>1.96</v>
      </c>
      <c r="E6" s="4">
        <v>1.3</v>
      </c>
    </row>
    <row r="7" spans="1:5">
      <c r="A7" s="7">
        <v>1998</v>
      </c>
      <c r="B7" s="14">
        <v>4.22</v>
      </c>
      <c r="C7" s="14">
        <v>0.88</v>
      </c>
      <c r="D7" s="14">
        <v>2</v>
      </c>
      <c r="E7" s="14">
        <v>1.33</v>
      </c>
    </row>
    <row r="8" spans="1:5">
      <c r="A8" s="7">
        <v>1999</v>
      </c>
      <c r="B8" s="4">
        <v>4.1500000000000004</v>
      </c>
      <c r="C8" s="4">
        <v>0.87</v>
      </c>
      <c r="D8" s="4">
        <v>1.97</v>
      </c>
      <c r="E8" s="4">
        <v>1.31</v>
      </c>
    </row>
    <row r="9" spans="1:5">
      <c r="A9" s="7">
        <v>2000</v>
      </c>
      <c r="B9" s="14">
        <v>3.77</v>
      </c>
      <c r="C9" s="14">
        <v>1.68</v>
      </c>
      <c r="D9" s="14">
        <v>1.1100000000000001</v>
      </c>
      <c r="E9" s="14">
        <v>0.98</v>
      </c>
    </row>
    <row r="10" spans="1:5">
      <c r="A10" s="7">
        <v>2001</v>
      </c>
      <c r="B10" s="4">
        <v>3.87</v>
      </c>
      <c r="C10" s="4">
        <v>2.85</v>
      </c>
      <c r="D10" s="4">
        <v>0.54</v>
      </c>
      <c r="E10" s="4">
        <v>0.48</v>
      </c>
    </row>
    <row r="11" spans="1:5">
      <c r="A11" s="7">
        <v>2002</v>
      </c>
      <c r="B11" s="14">
        <v>3.85</v>
      </c>
      <c r="C11" s="14">
        <v>2.83</v>
      </c>
      <c r="D11" s="14">
        <v>0.54</v>
      </c>
      <c r="E11" s="14">
        <v>0.48</v>
      </c>
    </row>
    <row r="12" spans="1:5">
      <c r="A12" s="7">
        <v>2003</v>
      </c>
      <c r="B12" s="4">
        <v>4.1900000000000004</v>
      </c>
      <c r="C12" s="4">
        <v>2.88</v>
      </c>
      <c r="D12" s="4">
        <v>0.79</v>
      </c>
      <c r="E12" s="4">
        <v>0.52</v>
      </c>
    </row>
    <row r="13" spans="1:5">
      <c r="A13" s="7">
        <v>2004</v>
      </c>
      <c r="B13" s="14">
        <v>4.22</v>
      </c>
      <c r="C13" s="14">
        <v>2.9</v>
      </c>
      <c r="D13" s="14">
        <v>0.79</v>
      </c>
      <c r="E13" s="14">
        <v>0.52</v>
      </c>
    </row>
    <row r="14" spans="1:5">
      <c r="A14" s="7">
        <v>2005</v>
      </c>
      <c r="B14" s="4">
        <v>3.97</v>
      </c>
      <c r="C14" s="4">
        <v>2.98</v>
      </c>
      <c r="D14" s="4">
        <v>0.59</v>
      </c>
      <c r="E14" s="4">
        <v>0.39</v>
      </c>
    </row>
    <row r="15" spans="1:5">
      <c r="A15" s="7">
        <v>2006</v>
      </c>
      <c r="B15" s="14">
        <v>4</v>
      </c>
      <c r="C15" s="14">
        <v>3</v>
      </c>
      <c r="D15" s="14">
        <v>0.6</v>
      </c>
      <c r="E15" s="14">
        <v>0.4</v>
      </c>
    </row>
    <row r="16" spans="1:5">
      <c r="A16" s="7">
        <v>2007</v>
      </c>
      <c r="B16" s="4">
        <v>3.9</v>
      </c>
      <c r="C16" s="4">
        <v>2.92</v>
      </c>
      <c r="D16" s="4">
        <v>0.57999999999999996</v>
      </c>
      <c r="E16" s="4">
        <v>0.39</v>
      </c>
    </row>
    <row r="17" spans="1:5">
      <c r="A17" s="7">
        <v>2008</v>
      </c>
      <c r="B17" s="14">
        <v>4.12</v>
      </c>
      <c r="C17" s="14">
        <v>3.09</v>
      </c>
      <c r="D17" s="14">
        <v>0.62</v>
      </c>
      <c r="E17" s="14">
        <v>0.41</v>
      </c>
    </row>
    <row r="18" spans="1:5">
      <c r="A18" s="7">
        <v>2009</v>
      </c>
      <c r="B18" s="4">
        <v>4.16</v>
      </c>
      <c r="C18" s="4">
        <v>3.12</v>
      </c>
      <c r="D18" s="4">
        <v>0.62</v>
      </c>
      <c r="E18" s="4">
        <v>0.42</v>
      </c>
    </row>
    <row r="19" spans="1:5">
      <c r="A19" s="7">
        <v>2010</v>
      </c>
      <c r="B19" s="14">
        <v>4.17</v>
      </c>
      <c r="C19" s="14">
        <v>3.13</v>
      </c>
      <c r="D19" s="14">
        <v>0.62</v>
      </c>
      <c r="E19" s="14">
        <v>0.42</v>
      </c>
    </row>
    <row r="20" spans="1:5">
      <c r="A20" s="7">
        <v>2011</v>
      </c>
      <c r="B20" s="4">
        <v>4.1399999999999997</v>
      </c>
      <c r="C20" s="4">
        <v>3.11</v>
      </c>
      <c r="D20" s="4">
        <v>0.62</v>
      </c>
      <c r="E20" s="4">
        <v>0.41</v>
      </c>
    </row>
    <row r="21" spans="1:5">
      <c r="A21" s="7">
        <v>2012</v>
      </c>
      <c r="B21" s="14">
        <v>4.0599999999999996</v>
      </c>
      <c r="C21" s="14">
        <v>3.04</v>
      </c>
      <c r="D21" s="14">
        <v>0.61</v>
      </c>
      <c r="E21" s="14">
        <v>0.41</v>
      </c>
    </row>
    <row r="22" spans="1:5">
      <c r="A22" s="7">
        <v>2013</v>
      </c>
      <c r="B22" s="4">
        <v>4.05</v>
      </c>
      <c r="C22" s="4">
        <v>3.04</v>
      </c>
      <c r="D22" s="4">
        <v>0.61</v>
      </c>
      <c r="E22" s="4">
        <v>0.4</v>
      </c>
    </row>
    <row r="23" spans="1:5">
      <c r="A23" s="7">
        <v>2014</v>
      </c>
      <c r="B23" s="14">
        <v>3.97</v>
      </c>
      <c r="C23" s="14">
        <v>2.5</v>
      </c>
      <c r="D23" s="14">
        <v>0.88</v>
      </c>
      <c r="E23" s="14">
        <v>0.59</v>
      </c>
    </row>
    <row r="24" spans="1:5">
      <c r="A24" s="7">
        <v>2015</v>
      </c>
      <c r="B24" s="4">
        <v>2.64</v>
      </c>
      <c r="C24" s="4">
        <v>1.67</v>
      </c>
      <c r="D24" s="4">
        <v>0.59</v>
      </c>
      <c r="E24" s="4">
        <v>0.39</v>
      </c>
    </row>
    <row r="25" spans="1:5">
      <c r="A25" s="7">
        <v>2016</v>
      </c>
      <c r="B25" s="14">
        <v>2.62</v>
      </c>
      <c r="C25" s="14">
        <v>1.65</v>
      </c>
      <c r="D25" s="14">
        <v>0.57999999999999996</v>
      </c>
      <c r="E25" s="14">
        <v>0.39</v>
      </c>
    </row>
    <row r="26" spans="1:5">
      <c r="A26" s="54">
        <v>2017</v>
      </c>
      <c r="B26" s="4">
        <v>2.62</v>
      </c>
      <c r="C26" s="4">
        <v>1.65</v>
      </c>
      <c r="D26" s="4">
        <v>0.57999999999999996</v>
      </c>
      <c r="E26" s="4">
        <v>0.39</v>
      </c>
    </row>
    <row r="27" spans="1:5">
      <c r="A27" s="180">
        <v>2018</v>
      </c>
      <c r="B27" s="14">
        <v>2.62</v>
      </c>
      <c r="C27" s="14">
        <v>1.65</v>
      </c>
      <c r="D27" s="14">
        <v>0.57999999999999996</v>
      </c>
      <c r="E27" s="14">
        <v>0.39</v>
      </c>
    </row>
    <row r="28" spans="1:5">
      <c r="A28" s="293">
        <v>2019</v>
      </c>
      <c r="B28" s="295">
        <v>2.5299999999999998</v>
      </c>
      <c r="C28" s="295">
        <v>1.6</v>
      </c>
      <c r="D28" s="295">
        <v>0.56000000000000005</v>
      </c>
      <c r="E28" s="295">
        <v>0.37</v>
      </c>
    </row>
    <row r="29" spans="1:5">
      <c r="A29" s="319">
        <v>2020</v>
      </c>
      <c r="B29" s="14">
        <v>2.41</v>
      </c>
      <c r="C29" s="14">
        <v>1.52</v>
      </c>
      <c r="D29" s="14">
        <v>0.53</v>
      </c>
      <c r="E29" s="14">
        <v>0.36</v>
      </c>
    </row>
    <row r="30" spans="1:5">
      <c r="A30" s="355">
        <v>2021</v>
      </c>
      <c r="B30" s="357">
        <v>1.73</v>
      </c>
      <c r="C30" s="357">
        <v>1.19</v>
      </c>
      <c r="D30" s="357">
        <v>0.33</v>
      </c>
      <c r="E30" s="357">
        <v>0.22</v>
      </c>
    </row>
    <row r="31" spans="1:5">
      <c r="A31" s="15">
        <v>2022</v>
      </c>
      <c r="B31" s="15">
        <v>1.73</v>
      </c>
      <c r="C31" s="15">
        <v>1.18</v>
      </c>
      <c r="D31" s="15">
        <v>0.32</v>
      </c>
      <c r="E31" s="15">
        <v>0.22</v>
      </c>
    </row>
    <row r="32" spans="1:5">
      <c r="A32" s="3" t="s">
        <v>440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14"/>
  <sheetViews>
    <sheetView workbookViewId="0">
      <selection activeCell="A2" sqref="A2"/>
    </sheetView>
  </sheetViews>
  <sheetFormatPr baseColWidth="10" defaultRowHeight="15"/>
  <cols>
    <col min="1" max="16384" width="11" style="1"/>
  </cols>
  <sheetData>
    <row r="1" spans="1:4">
      <c r="A1" s="1" t="s">
        <v>455</v>
      </c>
    </row>
    <row r="3" spans="1:4">
      <c r="A3" s="7" t="s">
        <v>14</v>
      </c>
      <c r="B3" s="7" t="s">
        <v>9</v>
      </c>
      <c r="C3" s="7" t="s">
        <v>29</v>
      </c>
      <c r="D3" s="7" t="s">
        <v>30</v>
      </c>
    </row>
    <row r="4" spans="1:4">
      <c r="A4" s="7"/>
      <c r="B4" s="7" t="s">
        <v>22</v>
      </c>
      <c r="C4" s="7" t="s">
        <v>31</v>
      </c>
      <c r="D4" s="7" t="s">
        <v>32</v>
      </c>
    </row>
    <row r="5" spans="1:4">
      <c r="A5" s="7">
        <v>2014</v>
      </c>
      <c r="B5" s="16">
        <v>2885</v>
      </c>
      <c r="C5" s="16">
        <v>59987</v>
      </c>
      <c r="D5" s="4">
        <v>3.9710000000000001</v>
      </c>
    </row>
    <row r="6" spans="1:4">
      <c r="A6" s="7">
        <v>2015</v>
      </c>
      <c r="B6" s="17">
        <v>2961</v>
      </c>
      <c r="C6" s="17">
        <v>80730.19</v>
      </c>
      <c r="D6" s="298">
        <v>2.6371131899999898</v>
      </c>
    </row>
    <row r="7" spans="1:4">
      <c r="A7" s="7">
        <v>2016</v>
      </c>
      <c r="B7" s="16">
        <v>2887</v>
      </c>
      <c r="C7" s="16">
        <v>81029.504844740004</v>
      </c>
      <c r="D7" s="299">
        <v>2.6454577299999902</v>
      </c>
    </row>
    <row r="8" spans="1:4">
      <c r="A8" s="55">
        <v>2017</v>
      </c>
      <c r="B8" s="17">
        <v>2886</v>
      </c>
      <c r="C8" s="17">
        <v>81153.376399999994</v>
      </c>
      <c r="D8" s="298">
        <v>2.6195052200000002</v>
      </c>
    </row>
    <row r="9" spans="1:4">
      <c r="A9" s="180">
        <v>2018</v>
      </c>
      <c r="B9" s="16">
        <v>2817</v>
      </c>
      <c r="C9" s="16">
        <v>81119.7353</v>
      </c>
      <c r="D9" s="299">
        <v>2.62316184999999</v>
      </c>
    </row>
    <row r="10" spans="1:4">
      <c r="A10" s="293">
        <v>2019</v>
      </c>
      <c r="B10" s="17">
        <v>2839</v>
      </c>
      <c r="C10" s="17">
        <v>45665.1682</v>
      </c>
      <c r="D10" s="298">
        <v>2.5290325499999899</v>
      </c>
    </row>
    <row r="11" spans="1:4">
      <c r="A11" s="319">
        <v>2020</v>
      </c>
      <c r="B11" s="16">
        <v>2843</v>
      </c>
      <c r="C11" s="16">
        <v>45729.563000000002</v>
      </c>
      <c r="D11" s="299">
        <v>2.4078584599999902</v>
      </c>
    </row>
    <row r="12" spans="1:4">
      <c r="A12" s="355">
        <v>2021</v>
      </c>
      <c r="B12" s="17">
        <v>1891</v>
      </c>
      <c r="C12" s="17">
        <v>45535</v>
      </c>
      <c r="D12" s="298">
        <v>1.73</v>
      </c>
    </row>
    <row r="13" spans="1:4">
      <c r="A13" s="15">
        <v>2022</v>
      </c>
      <c r="B13" s="18">
        <v>1874</v>
      </c>
      <c r="C13" s="18">
        <v>45552</v>
      </c>
      <c r="D13" s="300">
        <v>1.7250000000000001</v>
      </c>
    </row>
    <row r="14" spans="1:4">
      <c r="A14" s="1" t="s">
        <v>440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U92"/>
  <sheetViews>
    <sheetView zoomScale="90" zoomScaleNormal="90" workbookViewId="0"/>
  </sheetViews>
  <sheetFormatPr baseColWidth="10" defaultRowHeight="15"/>
  <cols>
    <col min="1" max="1" width="35.125" style="3" customWidth="1"/>
    <col min="2" max="2" width="12.875" style="3" customWidth="1"/>
    <col min="3" max="3" width="11" style="3"/>
    <col min="4" max="4" width="12.5" style="3" bestFit="1" customWidth="1"/>
    <col min="5" max="9" width="13" style="3" customWidth="1"/>
    <col min="10" max="10" width="5" style="3" customWidth="1"/>
    <col min="11" max="18" width="14.25" style="3" customWidth="1"/>
    <col min="19" max="16384" width="11" style="3"/>
  </cols>
  <sheetData>
    <row r="1" spans="1:18">
      <c r="A1" s="3" t="s">
        <v>456</v>
      </c>
    </row>
    <row r="3" spans="1:18">
      <c r="A3" s="6"/>
      <c r="B3" s="81">
        <v>2015</v>
      </c>
      <c r="C3" s="81">
        <v>2016</v>
      </c>
      <c r="D3" s="81">
        <v>2017</v>
      </c>
      <c r="E3" s="81">
        <v>2018</v>
      </c>
      <c r="F3" s="81">
        <v>2019</v>
      </c>
      <c r="G3" s="81">
        <v>2020</v>
      </c>
      <c r="H3" s="81">
        <v>2021</v>
      </c>
      <c r="I3" s="81">
        <v>2022</v>
      </c>
      <c r="K3" s="81">
        <v>2015</v>
      </c>
      <c r="L3" s="81">
        <v>2016</v>
      </c>
      <c r="M3" s="81">
        <v>2017</v>
      </c>
      <c r="N3" s="81">
        <v>2018</v>
      </c>
      <c r="O3" s="81">
        <v>2019</v>
      </c>
      <c r="P3" s="81">
        <v>2020</v>
      </c>
      <c r="Q3" s="81">
        <v>2021</v>
      </c>
      <c r="R3" s="81">
        <v>2022</v>
      </c>
    </row>
    <row r="4" spans="1:18">
      <c r="A4" s="363" t="s">
        <v>33</v>
      </c>
      <c r="B4" s="358" t="s">
        <v>34</v>
      </c>
      <c r="C4" s="358"/>
      <c r="D4" s="358"/>
      <c r="E4" s="358"/>
      <c r="F4" s="181"/>
      <c r="G4" s="293"/>
      <c r="H4" s="319"/>
      <c r="I4" s="355"/>
      <c r="K4" s="358" t="s">
        <v>34</v>
      </c>
      <c r="L4" s="358"/>
      <c r="M4" s="358"/>
      <c r="N4" s="358"/>
      <c r="O4" s="181"/>
      <c r="P4" s="293"/>
      <c r="Q4" s="319"/>
      <c r="R4" s="355"/>
    </row>
    <row r="5" spans="1:18">
      <c r="A5" s="363"/>
      <c r="B5" s="358" t="s">
        <v>36</v>
      </c>
      <c r="C5" s="358"/>
      <c r="D5" s="358"/>
      <c r="E5" s="358"/>
      <c r="F5" s="181"/>
      <c r="G5" s="293"/>
      <c r="H5" s="319"/>
      <c r="I5" s="355"/>
      <c r="K5" s="358" t="s">
        <v>35</v>
      </c>
      <c r="L5" s="358"/>
      <c r="M5" s="358"/>
      <c r="N5" s="358"/>
      <c r="O5" s="181"/>
      <c r="P5" s="293"/>
      <c r="Q5" s="319"/>
      <c r="R5" s="355"/>
    </row>
    <row r="6" spans="1:18">
      <c r="A6" s="6" t="s">
        <v>37</v>
      </c>
      <c r="B6" s="82">
        <v>98582.587000000072</v>
      </c>
      <c r="C6" s="82">
        <v>98938.52</v>
      </c>
      <c r="D6" s="82">
        <v>95039.77900000001</v>
      </c>
      <c r="E6" s="82">
        <v>91283.097999999954</v>
      </c>
      <c r="F6" s="82">
        <v>86273.01599999996</v>
      </c>
      <c r="G6" s="82">
        <v>84903.982999999993</v>
      </c>
      <c r="H6" s="82">
        <v>83357.516000000003</v>
      </c>
      <c r="I6" s="82">
        <v>83676</v>
      </c>
      <c r="J6" s="82"/>
      <c r="K6" s="82">
        <v>1114364.3699999992</v>
      </c>
      <c r="L6" s="82">
        <v>1125746.7789999994</v>
      </c>
      <c r="M6" s="82">
        <v>1107193.1479999984</v>
      </c>
      <c r="N6" s="82">
        <v>1088249.4830000009</v>
      </c>
      <c r="O6" s="82">
        <v>1052669.3970000017</v>
      </c>
      <c r="P6" s="82">
        <v>1041229.6029999994</v>
      </c>
      <c r="Q6" s="82">
        <v>1015055.1835</v>
      </c>
      <c r="R6" s="82">
        <v>1013712</v>
      </c>
    </row>
    <row r="7" spans="1:18">
      <c r="A7" s="6" t="s">
        <v>38</v>
      </c>
      <c r="B7" s="205">
        <v>605.43200000000013</v>
      </c>
      <c r="C7" s="205">
        <v>364.08</v>
      </c>
      <c r="D7" s="205">
        <v>453.125</v>
      </c>
      <c r="E7" s="205">
        <v>387.233</v>
      </c>
      <c r="F7" s="205">
        <v>370.02199999999988</v>
      </c>
      <c r="G7" s="205">
        <v>371.69399999999996</v>
      </c>
      <c r="H7" s="205">
        <v>331.46929999999998</v>
      </c>
      <c r="I7" s="205">
        <v>319</v>
      </c>
      <c r="J7" s="86"/>
      <c r="K7" s="205">
        <v>283991.55199999938</v>
      </c>
      <c r="L7" s="205">
        <v>276407.6749999997</v>
      </c>
      <c r="M7" s="205">
        <v>270271.04300000006</v>
      </c>
      <c r="N7" s="205">
        <v>264533.15199999971</v>
      </c>
      <c r="O7" s="205">
        <v>258985.88299999974</v>
      </c>
      <c r="P7" s="205">
        <v>254591.65099999978</v>
      </c>
      <c r="Q7" s="205">
        <v>238489.14330000003</v>
      </c>
      <c r="R7" s="205">
        <v>236671</v>
      </c>
    </row>
    <row r="8" spans="1:18">
      <c r="A8" s="6" t="s">
        <v>39</v>
      </c>
      <c r="B8" s="82">
        <v>9533.6990000000023</v>
      </c>
      <c r="C8" s="82">
        <v>9504.6889999999967</v>
      </c>
      <c r="D8" s="82">
        <v>8922.6649999999991</v>
      </c>
      <c r="E8" s="82">
        <v>8406.02</v>
      </c>
      <c r="F8" s="82">
        <v>7598.1730000000034</v>
      </c>
      <c r="G8" s="82">
        <v>7605.4650000000001</v>
      </c>
      <c r="H8" s="82">
        <v>6573.8964999999998</v>
      </c>
      <c r="I8" s="82">
        <v>6322</v>
      </c>
      <c r="J8" s="86"/>
      <c r="K8" s="82">
        <v>75576.170999999944</v>
      </c>
      <c r="L8" s="82">
        <v>76465.358000000022</v>
      </c>
      <c r="M8" s="82">
        <v>72865.453999999983</v>
      </c>
      <c r="N8" s="82">
        <v>70662.521999999939</v>
      </c>
      <c r="O8" s="82">
        <v>64978.394999999975</v>
      </c>
      <c r="P8" s="82">
        <v>63845.825000000033</v>
      </c>
      <c r="Q8" s="82">
        <v>57973.636895999989</v>
      </c>
      <c r="R8" s="82">
        <v>55688</v>
      </c>
    </row>
    <row r="9" spans="1:18">
      <c r="A9" s="6" t="s">
        <v>40</v>
      </c>
      <c r="B9" s="205">
        <v>1856.5509999999997</v>
      </c>
      <c r="C9" s="205">
        <v>2428.9270000000001</v>
      </c>
      <c r="D9" s="205">
        <v>2604.9759999999992</v>
      </c>
      <c r="E9" s="205">
        <v>2058.3050000000003</v>
      </c>
      <c r="F9" s="205">
        <v>1631.585</v>
      </c>
      <c r="G9" s="205">
        <v>1906.9070000000004</v>
      </c>
      <c r="H9" s="205">
        <v>2008.5587</v>
      </c>
      <c r="I9" s="205">
        <v>2454</v>
      </c>
      <c r="J9" s="86"/>
      <c r="K9" s="205">
        <v>12120.719000000001</v>
      </c>
      <c r="L9" s="205">
        <v>15252.102999999997</v>
      </c>
      <c r="M9" s="205">
        <v>14313.967000000015</v>
      </c>
      <c r="N9" s="205">
        <v>12537.625000000009</v>
      </c>
      <c r="O9" s="205">
        <v>11967.158000000014</v>
      </c>
      <c r="P9" s="205">
        <v>12469.790000000003</v>
      </c>
      <c r="Q9" s="205">
        <v>13234.080721</v>
      </c>
      <c r="R9" s="205">
        <v>13869</v>
      </c>
    </row>
    <row r="10" spans="1:18">
      <c r="A10" s="6" t="s">
        <v>41</v>
      </c>
      <c r="B10" s="82">
        <v>376</v>
      </c>
      <c r="C10" s="82">
        <v>359</v>
      </c>
      <c r="D10" s="82">
        <v>407</v>
      </c>
      <c r="E10" s="82">
        <v>407</v>
      </c>
      <c r="F10" s="82">
        <v>442</v>
      </c>
      <c r="G10" s="82">
        <v>442</v>
      </c>
      <c r="H10" s="82">
        <v>432</v>
      </c>
      <c r="I10" s="82">
        <v>438</v>
      </c>
      <c r="J10" s="86"/>
      <c r="K10" s="82">
        <v>33732</v>
      </c>
      <c r="L10" s="82">
        <v>36601</v>
      </c>
      <c r="M10" s="82">
        <v>39610</v>
      </c>
      <c r="N10" s="82">
        <v>41055</v>
      </c>
      <c r="O10" s="82">
        <v>41353</v>
      </c>
      <c r="P10" s="82">
        <v>40657</v>
      </c>
      <c r="Q10" s="82">
        <v>39704</v>
      </c>
      <c r="R10" s="82">
        <v>39705</v>
      </c>
    </row>
    <row r="11" spans="1:18">
      <c r="A11" s="6" t="s">
        <v>42</v>
      </c>
      <c r="B11" s="205">
        <v>32042.723999999987</v>
      </c>
      <c r="C11" s="205">
        <v>36512.692999999985</v>
      </c>
      <c r="D11" s="205">
        <v>38364.396999999975</v>
      </c>
      <c r="E11" s="205">
        <v>36909.216999999997</v>
      </c>
      <c r="F11" s="205">
        <v>38273.804000000011</v>
      </c>
      <c r="G11" s="205">
        <v>35816.307999999997</v>
      </c>
      <c r="H11" s="205">
        <v>34292.245999999999</v>
      </c>
      <c r="I11" s="205">
        <v>70796</v>
      </c>
      <c r="J11" s="86"/>
      <c r="K11" s="205">
        <v>250676.63300000006</v>
      </c>
      <c r="L11" s="205">
        <v>269923.77099999995</v>
      </c>
      <c r="M11" s="205">
        <v>270149.45000000013</v>
      </c>
      <c r="N11" s="205">
        <v>264548.19499999966</v>
      </c>
      <c r="O11" s="205">
        <v>273823.89400000009</v>
      </c>
      <c r="P11" s="205">
        <v>265583.78799999994</v>
      </c>
      <c r="Q11" s="205">
        <v>255350.56917</v>
      </c>
      <c r="R11" s="205">
        <v>500868</v>
      </c>
    </row>
    <row r="12" spans="1:18">
      <c r="A12" s="6" t="s">
        <v>43</v>
      </c>
      <c r="B12" s="82">
        <v>5007.7809999999954</v>
      </c>
      <c r="C12" s="82">
        <v>6273.5540000000001</v>
      </c>
      <c r="D12" s="82">
        <v>6690.6500000000024</v>
      </c>
      <c r="E12" s="82">
        <v>7176.415</v>
      </c>
      <c r="F12" s="82">
        <v>8254.2569999999978</v>
      </c>
      <c r="G12" s="82">
        <v>8054.2990000000018</v>
      </c>
      <c r="H12" s="82">
        <v>7553.6469999999999</v>
      </c>
      <c r="I12" s="82">
        <v>7994</v>
      </c>
      <c r="J12" s="86"/>
      <c r="K12" s="82">
        <v>154163.80100000021</v>
      </c>
      <c r="L12" s="82">
        <v>175097.08700000015</v>
      </c>
      <c r="M12" s="82">
        <v>187732.48399999988</v>
      </c>
      <c r="N12" s="82">
        <v>193450.58199999979</v>
      </c>
      <c r="O12" s="82">
        <v>200099.45800000028</v>
      </c>
      <c r="P12" s="82">
        <v>195803.62899999999</v>
      </c>
      <c r="Q12" s="82">
        <v>187968.96598999997</v>
      </c>
      <c r="R12" s="82">
        <v>192060</v>
      </c>
    </row>
    <row r="13" spans="1:18">
      <c r="A13" s="6" t="s">
        <v>44</v>
      </c>
      <c r="B13" s="205">
        <v>12060.457999999997</v>
      </c>
      <c r="C13" s="205">
        <v>12781.621999999994</v>
      </c>
      <c r="D13" s="205">
        <v>14357.472</v>
      </c>
      <c r="E13" s="205">
        <v>14438.815999999995</v>
      </c>
      <c r="F13" s="205">
        <v>15453.937</v>
      </c>
      <c r="G13" s="205">
        <v>14348.121999999996</v>
      </c>
      <c r="H13" s="205">
        <v>12570.948</v>
      </c>
      <c r="I13" s="205">
        <v>12194</v>
      </c>
      <c r="J13" s="86"/>
      <c r="K13" s="205">
        <v>119221.09299999985</v>
      </c>
      <c r="L13" s="205">
        <v>128961.40500000006</v>
      </c>
      <c r="M13" s="205">
        <v>127595.21599999987</v>
      </c>
      <c r="N13" s="205">
        <v>128397.91700000006</v>
      </c>
      <c r="O13" s="205">
        <v>137510.89200000017</v>
      </c>
      <c r="P13" s="205">
        <v>133717.28299999991</v>
      </c>
      <c r="Q13" s="205">
        <v>127240.30561299999</v>
      </c>
      <c r="R13" s="205">
        <v>122839</v>
      </c>
    </row>
    <row r="14" spans="1:18">
      <c r="A14" s="6" t="s">
        <v>45</v>
      </c>
      <c r="B14" s="82">
        <v>80675.395000000019</v>
      </c>
      <c r="C14" s="82">
        <v>101017.61200000001</v>
      </c>
      <c r="D14" s="82">
        <v>112247.64899999999</v>
      </c>
      <c r="E14" s="82">
        <v>110712.08100000001</v>
      </c>
      <c r="F14" s="82">
        <v>109853.39200000002</v>
      </c>
      <c r="G14" s="82">
        <v>110448.387</v>
      </c>
      <c r="H14" s="82">
        <v>148705.82999999999</v>
      </c>
      <c r="I14" s="82">
        <v>169307</v>
      </c>
      <c r="J14" s="86"/>
      <c r="K14" s="82">
        <v>1871121.2209999999</v>
      </c>
      <c r="L14" s="82">
        <v>2643424.8499999987</v>
      </c>
      <c r="M14" s="82">
        <v>2889853.9119999991</v>
      </c>
      <c r="N14" s="82">
        <v>2930908.5970000029</v>
      </c>
      <c r="O14" s="82">
        <v>2928409.4050000007</v>
      </c>
      <c r="P14" s="82">
        <v>2935451.0100000007</v>
      </c>
      <c r="Q14" s="82">
        <v>4097166.7279999997</v>
      </c>
      <c r="R14" s="82">
        <v>6287007</v>
      </c>
    </row>
    <row r="15" spans="1:18">
      <c r="A15" s="6" t="s">
        <v>46</v>
      </c>
      <c r="B15" s="205">
        <v>5679.9489999999987</v>
      </c>
      <c r="C15" s="205">
        <v>6289.2829999999994</v>
      </c>
      <c r="D15" s="205">
        <v>6657.5530000000008</v>
      </c>
      <c r="E15" s="205">
        <v>6702.7149999999983</v>
      </c>
      <c r="F15" s="205">
        <v>6710.6259999999993</v>
      </c>
      <c r="G15" s="205">
        <v>6498.4760000000006</v>
      </c>
      <c r="H15" s="205">
        <v>6212.0722999999998</v>
      </c>
      <c r="I15" s="205">
        <v>6357</v>
      </c>
      <c r="J15" s="86"/>
      <c r="K15" s="205">
        <v>36569.452999999965</v>
      </c>
      <c r="L15" s="205">
        <v>40252.878999999994</v>
      </c>
      <c r="M15" s="205">
        <v>42179.960000000028</v>
      </c>
      <c r="N15" s="205">
        <v>42371.079000000034</v>
      </c>
      <c r="O15" s="205">
        <v>42228.575000000019</v>
      </c>
      <c r="P15" s="205">
        <v>41412.358999999982</v>
      </c>
      <c r="Q15" s="205">
        <v>39966.264569500003</v>
      </c>
      <c r="R15" s="205">
        <v>40640</v>
      </c>
    </row>
    <row r="16" spans="1:18">
      <c r="A16" s="6" t="s">
        <v>47</v>
      </c>
      <c r="B16" s="82">
        <v>4452.2199999999984</v>
      </c>
      <c r="C16" s="82">
        <v>5466.1639999999979</v>
      </c>
      <c r="D16" s="82">
        <v>6004.5269999999982</v>
      </c>
      <c r="E16" s="82">
        <v>5958.3439999999982</v>
      </c>
      <c r="F16" s="82">
        <v>5761.2919999999995</v>
      </c>
      <c r="G16" s="82">
        <v>5579.4629999999997</v>
      </c>
      <c r="H16" s="82">
        <v>5261.4717000000001</v>
      </c>
      <c r="I16" s="82">
        <v>5358</v>
      </c>
      <c r="J16" s="86"/>
      <c r="K16" s="82">
        <v>15931.321000000004</v>
      </c>
      <c r="L16" s="82">
        <v>21231.544999999998</v>
      </c>
      <c r="M16" s="82">
        <v>22763.895000000004</v>
      </c>
      <c r="N16" s="82">
        <v>22697.207000000002</v>
      </c>
      <c r="O16" s="82">
        <v>21924.36399999999</v>
      </c>
      <c r="P16" s="82">
        <v>21459.819000000003</v>
      </c>
      <c r="Q16" s="82">
        <v>20216.166144999996</v>
      </c>
      <c r="R16" s="82">
        <v>20526</v>
      </c>
    </row>
    <row r="17" spans="1:18">
      <c r="A17" s="6" t="s">
        <v>48</v>
      </c>
      <c r="B17" s="205">
        <v>317.65000000000003</v>
      </c>
      <c r="C17" s="205">
        <v>295.57099999999997</v>
      </c>
      <c r="D17" s="205">
        <v>280.358</v>
      </c>
      <c r="E17" s="205">
        <v>207.62199999999999</v>
      </c>
      <c r="F17" s="205">
        <v>196.392</v>
      </c>
      <c r="G17" s="205">
        <v>155.738</v>
      </c>
      <c r="H17" s="205">
        <v>188.48644999999999</v>
      </c>
      <c r="I17" s="205">
        <v>188</v>
      </c>
      <c r="J17" s="86"/>
      <c r="K17" s="205">
        <v>111574.62799999995</v>
      </c>
      <c r="L17" s="205">
        <v>114388.87199999996</v>
      </c>
      <c r="M17" s="205">
        <v>116175.18500000006</v>
      </c>
      <c r="N17" s="205">
        <v>115740.30000000012</v>
      </c>
      <c r="O17" s="205">
        <v>115293.36300000001</v>
      </c>
      <c r="P17" s="205">
        <v>113752.19300000009</v>
      </c>
      <c r="Q17" s="205">
        <v>108726.14265000001</v>
      </c>
      <c r="R17" s="205">
        <v>108764</v>
      </c>
    </row>
    <row r="18" spans="1:18">
      <c r="A18" s="6" t="s">
        <v>49</v>
      </c>
      <c r="B18" s="82">
        <v>78.515000000000001</v>
      </c>
      <c r="C18" s="82">
        <v>97.456000000000003</v>
      </c>
      <c r="D18" s="82">
        <v>108.60899999999999</v>
      </c>
      <c r="E18" s="82">
        <v>107.70499999999998</v>
      </c>
      <c r="F18" s="82">
        <v>106.57899999999999</v>
      </c>
      <c r="G18" s="82">
        <v>102.751</v>
      </c>
      <c r="H18" s="82">
        <v>98.634476000000006</v>
      </c>
      <c r="I18" s="82">
        <v>83</v>
      </c>
      <c r="J18" s="86"/>
      <c r="K18" s="82">
        <v>165.05</v>
      </c>
      <c r="L18" s="82">
        <v>192.89899999999994</v>
      </c>
      <c r="M18" s="82">
        <v>223.36799999999994</v>
      </c>
      <c r="N18" s="82">
        <v>220.227</v>
      </c>
      <c r="O18" s="82">
        <v>217.86899999999994</v>
      </c>
      <c r="P18" s="82">
        <v>198.70799999999997</v>
      </c>
      <c r="Q18" s="82">
        <v>192.304386126</v>
      </c>
      <c r="R18" s="82">
        <v>159</v>
      </c>
    </row>
    <row r="19" spans="1:18">
      <c r="A19" s="6" t="s">
        <v>50</v>
      </c>
      <c r="B19" s="205"/>
      <c r="C19" s="205"/>
      <c r="D19" s="205"/>
      <c r="E19" s="205"/>
      <c r="F19" s="205"/>
      <c r="G19" s="205"/>
      <c r="H19" s="205"/>
      <c r="I19" s="205"/>
      <c r="J19" s="86"/>
      <c r="K19" s="205">
        <v>14995.447000000013</v>
      </c>
      <c r="L19" s="205">
        <v>14768.109999999979</v>
      </c>
      <c r="M19" s="205">
        <v>14508.545000000002</v>
      </c>
      <c r="N19" s="205">
        <v>14342.429999999997</v>
      </c>
      <c r="O19" s="205">
        <v>14266.103999999994</v>
      </c>
      <c r="P19" s="205">
        <v>14174.294999999998</v>
      </c>
      <c r="Q19" s="205">
        <v>13793.77893</v>
      </c>
      <c r="R19" s="205">
        <v>13895</v>
      </c>
    </row>
    <row r="20" spans="1:18">
      <c r="A20" s="6" t="s">
        <v>51</v>
      </c>
      <c r="B20" s="82"/>
      <c r="C20" s="82"/>
      <c r="D20" s="82"/>
      <c r="E20" s="82"/>
      <c r="F20" s="82"/>
      <c r="G20" s="82"/>
      <c r="H20" s="82"/>
      <c r="I20" s="82"/>
      <c r="J20" s="86"/>
      <c r="K20" s="82">
        <v>324397.85999999981</v>
      </c>
      <c r="L20" s="82">
        <v>321714.34000000008</v>
      </c>
      <c r="M20" s="82">
        <v>316391.32599999994</v>
      </c>
      <c r="N20" s="82">
        <v>312722.14500000002</v>
      </c>
      <c r="O20" s="82">
        <v>308348.98000000004</v>
      </c>
      <c r="P20" s="82">
        <v>304720.69299999991</v>
      </c>
      <c r="Q20" s="82">
        <v>302052.95639999997</v>
      </c>
      <c r="R20" s="82">
        <v>300192</v>
      </c>
    </row>
    <row r="21" spans="1:18">
      <c r="A21" s="6" t="s">
        <v>52</v>
      </c>
      <c r="B21" s="205">
        <v>62588.214</v>
      </c>
      <c r="C21" s="205">
        <v>64862.27100000003</v>
      </c>
      <c r="D21" s="205">
        <v>70694.213999999964</v>
      </c>
      <c r="E21" s="205">
        <v>70804.592999999979</v>
      </c>
      <c r="F21" s="205">
        <v>70956.727000000014</v>
      </c>
      <c r="G21" s="205">
        <v>71239.319000000003</v>
      </c>
      <c r="H21" s="205">
        <v>71293.039999999994</v>
      </c>
      <c r="I21" s="205">
        <v>70913</v>
      </c>
      <c r="J21" s="86"/>
      <c r="K21" s="205">
        <v>213562.79700000022</v>
      </c>
      <c r="L21" s="205">
        <v>221379.82599999994</v>
      </c>
      <c r="M21" s="205">
        <v>320635.42899999971</v>
      </c>
      <c r="N21" s="205">
        <v>320223.98199999915</v>
      </c>
      <c r="O21" s="205">
        <v>319972.85700000013</v>
      </c>
      <c r="P21" s="205">
        <v>318507.48800000036</v>
      </c>
      <c r="Q21" s="205">
        <v>315679.68640000001</v>
      </c>
      <c r="R21" s="205">
        <v>298510</v>
      </c>
    </row>
    <row r="22" spans="1:18">
      <c r="A22" s="6" t="s">
        <v>53</v>
      </c>
      <c r="B22" s="82">
        <v>181.923</v>
      </c>
      <c r="C22" s="82">
        <v>868.12900000000013</v>
      </c>
      <c r="D22" s="82">
        <v>1134.662</v>
      </c>
      <c r="E22" s="82">
        <v>1149.229</v>
      </c>
      <c r="F22" s="82">
        <v>1161.0069999999998</v>
      </c>
      <c r="G22" s="82">
        <v>1145.96</v>
      </c>
      <c r="H22" s="82">
        <v>1109.7121999999999</v>
      </c>
      <c r="I22" s="82">
        <v>1143</v>
      </c>
      <c r="J22" s="86"/>
      <c r="K22" s="82">
        <v>223.86899999999997</v>
      </c>
      <c r="L22" s="82">
        <v>1013.5640000000003</v>
      </c>
      <c r="M22" s="82">
        <v>1330.7879999999998</v>
      </c>
      <c r="N22" s="82">
        <v>1343.3809999999996</v>
      </c>
      <c r="O22" s="82">
        <v>1359.6999999999996</v>
      </c>
      <c r="P22" s="82">
        <v>1337.0069999999994</v>
      </c>
      <c r="Q22" s="82">
        <v>1280.2695524999999</v>
      </c>
      <c r="R22" s="82">
        <v>1299</v>
      </c>
    </row>
    <row r="23" spans="1:18">
      <c r="A23" s="6" t="s">
        <v>54</v>
      </c>
      <c r="B23" s="205"/>
      <c r="C23" s="205"/>
      <c r="D23" s="205"/>
      <c r="E23" s="205"/>
      <c r="F23" s="205"/>
      <c r="G23" s="205"/>
      <c r="H23" s="205">
        <v>2.6288903000000001</v>
      </c>
      <c r="I23" s="205">
        <v>3</v>
      </c>
      <c r="J23" s="86"/>
      <c r="K23" s="205">
        <v>444.142</v>
      </c>
      <c r="L23" s="205">
        <v>857.52099999999996</v>
      </c>
      <c r="M23" s="205">
        <v>1083.1320000000001</v>
      </c>
      <c r="N23" s="205">
        <v>1094.8920000000005</v>
      </c>
      <c r="O23" s="205">
        <v>1093.1179999999995</v>
      </c>
      <c r="P23" s="205">
        <v>1074.134</v>
      </c>
      <c r="Q23" s="205">
        <v>989.70679030000008</v>
      </c>
      <c r="R23" s="205">
        <v>916</v>
      </c>
    </row>
    <row r="24" spans="1:18">
      <c r="A24" s="6" t="s">
        <v>55</v>
      </c>
      <c r="B24" s="82">
        <v>10396.268000000002</v>
      </c>
      <c r="C24" s="82">
        <v>10812.5</v>
      </c>
      <c r="D24" s="82">
        <v>11546.381999999994</v>
      </c>
      <c r="E24" s="82">
        <v>11820.178</v>
      </c>
      <c r="F24" s="82">
        <v>12214.577000000007</v>
      </c>
      <c r="G24" s="82">
        <v>12151.525999999998</v>
      </c>
      <c r="H24" s="82">
        <v>11833.412</v>
      </c>
      <c r="I24" s="82">
        <v>12179</v>
      </c>
      <c r="J24" s="86"/>
      <c r="K24" s="82">
        <v>63486.149999999958</v>
      </c>
      <c r="L24" s="82">
        <v>70917.561000000002</v>
      </c>
      <c r="M24" s="82">
        <v>78165.204000000158</v>
      </c>
      <c r="N24" s="82">
        <v>78767.313999999926</v>
      </c>
      <c r="O24" s="82">
        <v>79032.893999999927</v>
      </c>
      <c r="P24" s="82">
        <v>78288.374999999927</v>
      </c>
      <c r="Q24" s="82">
        <v>75605.521869999997</v>
      </c>
      <c r="R24" s="82">
        <v>74723</v>
      </c>
    </row>
    <row r="25" spans="1:18">
      <c r="A25" s="6" t="s">
        <v>56</v>
      </c>
      <c r="B25" s="205">
        <v>41875.131999999983</v>
      </c>
      <c r="C25" s="205">
        <v>43495.442000000003</v>
      </c>
      <c r="D25" s="205">
        <v>47758.508000000002</v>
      </c>
      <c r="E25" s="205">
        <v>51141.999000000011</v>
      </c>
      <c r="F25" s="205">
        <v>55795.732000000025</v>
      </c>
      <c r="G25" s="205">
        <v>55337.870999999999</v>
      </c>
      <c r="H25" s="205">
        <v>54893.741999999998</v>
      </c>
      <c r="I25" s="205">
        <v>58413</v>
      </c>
      <c r="J25" s="86"/>
      <c r="K25" s="205">
        <v>399566.83499999932</v>
      </c>
      <c r="L25" s="205">
        <v>429906.804</v>
      </c>
      <c r="M25" s="205">
        <v>465041.3000000004</v>
      </c>
      <c r="N25" s="205">
        <v>482343.98499999975</v>
      </c>
      <c r="O25" s="205">
        <v>516783.42799999902</v>
      </c>
      <c r="P25" s="205">
        <v>512306.20599999948</v>
      </c>
      <c r="Q25" s="205">
        <v>504047.55040000001</v>
      </c>
      <c r="R25" s="205">
        <v>522444</v>
      </c>
    </row>
    <row r="26" spans="1:18">
      <c r="A26" s="6" t="s">
        <v>57</v>
      </c>
      <c r="B26" s="82">
        <v>2020.9150000000002</v>
      </c>
      <c r="C26" s="82">
        <v>2096.5179999999991</v>
      </c>
      <c r="D26" s="82">
        <v>2294.8559999999993</v>
      </c>
      <c r="E26" s="82">
        <v>2131.4959999999996</v>
      </c>
      <c r="F26" s="82">
        <v>2239.5339999999992</v>
      </c>
      <c r="G26" s="82">
        <v>2300.6439999999998</v>
      </c>
      <c r="H26" s="82">
        <v>2174.7624999999998</v>
      </c>
      <c r="I26" s="82">
        <v>2059</v>
      </c>
      <c r="J26" s="86"/>
      <c r="K26" s="82">
        <v>596980.2340000004</v>
      </c>
      <c r="L26" s="82">
        <v>600784.26400000066</v>
      </c>
      <c r="M26" s="82">
        <v>607150.15600000008</v>
      </c>
      <c r="N26" s="82">
        <v>597029.59900000005</v>
      </c>
      <c r="O26" s="82">
        <v>589475.99</v>
      </c>
      <c r="P26" s="82">
        <v>593940.22899999854</v>
      </c>
      <c r="Q26" s="82">
        <v>585888.03850000002</v>
      </c>
      <c r="R26" s="82">
        <v>574484</v>
      </c>
    </row>
    <row r="27" spans="1:18">
      <c r="A27" s="6" t="s">
        <v>58</v>
      </c>
      <c r="B27" s="205"/>
      <c r="C27" s="205"/>
      <c r="D27" s="205"/>
      <c r="E27" s="205"/>
      <c r="F27" s="205"/>
      <c r="G27" s="205"/>
      <c r="H27" s="205"/>
      <c r="I27" s="205"/>
      <c r="J27" s="86"/>
      <c r="K27" s="205">
        <v>59.290999999999997</v>
      </c>
      <c r="L27" s="205">
        <v>56.243000000000002</v>
      </c>
      <c r="M27" s="205">
        <v>70.311999999999998</v>
      </c>
      <c r="N27" s="205">
        <v>81.408000000000001</v>
      </c>
      <c r="O27" s="205">
        <v>80.332999999999998</v>
      </c>
      <c r="P27" s="205">
        <v>80.537000000000006</v>
      </c>
      <c r="Q27" s="205">
        <v>81.557402999999994</v>
      </c>
      <c r="R27" s="205">
        <v>82</v>
      </c>
    </row>
    <row r="28" spans="1:18">
      <c r="A28" s="6" t="s">
        <v>208</v>
      </c>
      <c r="B28" s="82"/>
      <c r="C28" s="82"/>
      <c r="D28" s="82">
        <v>2972.4069999999997</v>
      </c>
      <c r="E28" s="82">
        <v>3130.88</v>
      </c>
      <c r="F28" s="82">
        <v>3102.3410000000008</v>
      </c>
      <c r="G28" s="82">
        <v>3309.8749999999986</v>
      </c>
      <c r="H28" s="82">
        <v>3203.3690999999999</v>
      </c>
      <c r="I28" s="82">
        <v>3235</v>
      </c>
      <c r="J28" s="86"/>
      <c r="K28" s="82"/>
      <c r="L28" s="82"/>
      <c r="M28" s="82">
        <v>64098.109999999979</v>
      </c>
      <c r="N28" s="82">
        <v>70511.195999999909</v>
      </c>
      <c r="O28" s="82">
        <v>76008.977999999857</v>
      </c>
      <c r="P28" s="82">
        <v>79747.480999999985</v>
      </c>
      <c r="Q28" s="82">
        <v>79960.135000000009</v>
      </c>
      <c r="R28" s="82">
        <v>77968</v>
      </c>
    </row>
    <row r="29" spans="1:18">
      <c r="A29" s="6" t="s">
        <v>427</v>
      </c>
      <c r="B29" s="205"/>
      <c r="C29" s="205"/>
      <c r="D29" s="205"/>
      <c r="E29" s="205"/>
      <c r="F29" s="205"/>
      <c r="G29" s="205"/>
      <c r="H29" s="205"/>
      <c r="I29" s="205"/>
      <c r="J29" s="86"/>
      <c r="K29" s="205"/>
      <c r="L29" s="205"/>
      <c r="M29" s="205"/>
      <c r="N29" s="205">
        <v>14174.142000000002</v>
      </c>
      <c r="O29" s="205">
        <v>14034.992999999997</v>
      </c>
      <c r="P29" s="205">
        <v>14303.100000000004</v>
      </c>
      <c r="Q29" s="205">
        <v>14218.146000000001</v>
      </c>
      <c r="R29" s="205">
        <v>14068</v>
      </c>
    </row>
    <row r="30" spans="1:18">
      <c r="A30" s="10" t="s">
        <v>452</v>
      </c>
      <c r="B30" s="327">
        <v>160501</v>
      </c>
      <c r="C30" s="327">
        <v>162119.19709960031</v>
      </c>
      <c r="D30" s="327">
        <v>164414.51717307488</v>
      </c>
      <c r="E30" s="327">
        <v>162839</v>
      </c>
      <c r="F30" s="327">
        <v>165939.94936348632</v>
      </c>
      <c r="G30" s="327">
        <v>164396</v>
      </c>
      <c r="H30" s="327">
        <v>163347.35559404182</v>
      </c>
      <c r="I30" s="327">
        <v>163509</v>
      </c>
      <c r="J30" s="322"/>
      <c r="K30" s="327">
        <v>1754745</v>
      </c>
      <c r="L30" s="327">
        <v>1800554.0843288756</v>
      </c>
      <c r="M30" s="327">
        <v>1854578.0439314344</v>
      </c>
      <c r="N30" s="327">
        <v>1841559</v>
      </c>
      <c r="O30" s="327">
        <v>1839474.0107616975</v>
      </c>
      <c r="P30" s="327">
        <v>1802741</v>
      </c>
      <c r="Q30" s="327">
        <v>1770593.8807437101</v>
      </c>
      <c r="R30" s="327">
        <v>1757717</v>
      </c>
    </row>
    <row r="31" spans="1:18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</row>
    <row r="32" spans="1:18">
      <c r="A32" s="22"/>
      <c r="B32" s="84">
        <v>2015</v>
      </c>
      <c r="C32" s="84">
        <v>2016</v>
      </c>
      <c r="D32" s="84">
        <v>2017</v>
      </c>
      <c r="E32" s="84">
        <v>2018</v>
      </c>
      <c r="F32" s="81">
        <v>2019</v>
      </c>
      <c r="G32" s="81">
        <v>2020</v>
      </c>
      <c r="H32" s="81">
        <v>2021</v>
      </c>
      <c r="I32" s="81">
        <v>2022</v>
      </c>
      <c r="J32" s="83"/>
      <c r="K32" s="84">
        <v>2015</v>
      </c>
      <c r="L32" s="84">
        <v>2016</v>
      </c>
      <c r="M32" s="84">
        <v>2017</v>
      </c>
      <c r="N32" s="84">
        <v>2018</v>
      </c>
      <c r="O32" s="81">
        <v>2019</v>
      </c>
      <c r="P32" s="81">
        <v>2020</v>
      </c>
      <c r="Q32" s="81">
        <v>2021</v>
      </c>
      <c r="R32" s="81">
        <v>2022</v>
      </c>
    </row>
    <row r="33" spans="1:18">
      <c r="A33" s="363" t="s">
        <v>33</v>
      </c>
      <c r="B33" s="362" t="s">
        <v>59</v>
      </c>
      <c r="C33" s="362"/>
      <c r="D33" s="362"/>
      <c r="E33" s="362"/>
      <c r="F33" s="182"/>
      <c r="G33" s="294"/>
      <c r="H33" s="320"/>
      <c r="I33" s="356"/>
      <c r="J33" s="83"/>
      <c r="K33" s="362" t="s">
        <v>59</v>
      </c>
      <c r="L33" s="362"/>
      <c r="M33" s="362"/>
      <c r="N33" s="362"/>
      <c r="O33" s="182"/>
      <c r="P33" s="294"/>
      <c r="Q33" s="320"/>
      <c r="R33" s="356"/>
    </row>
    <row r="34" spans="1:18">
      <c r="A34" s="363"/>
      <c r="B34" s="362" t="s">
        <v>36</v>
      </c>
      <c r="C34" s="362"/>
      <c r="D34" s="362"/>
      <c r="E34" s="362"/>
      <c r="F34" s="182"/>
      <c r="G34" s="294"/>
      <c r="H34" s="320"/>
      <c r="I34" s="356"/>
      <c r="J34" s="83"/>
      <c r="K34" s="362" t="s">
        <v>35</v>
      </c>
      <c r="L34" s="362"/>
      <c r="M34" s="362"/>
      <c r="N34" s="362"/>
      <c r="O34" s="182"/>
      <c r="P34" s="294"/>
      <c r="Q34" s="320"/>
      <c r="R34" s="356"/>
    </row>
    <row r="35" spans="1:18">
      <c r="A35" s="22" t="s">
        <v>37</v>
      </c>
      <c r="B35" s="328">
        <v>2330</v>
      </c>
      <c r="C35" s="328">
        <v>2415</v>
      </c>
      <c r="D35" s="328">
        <v>2330</v>
      </c>
      <c r="E35" s="328">
        <v>2231</v>
      </c>
      <c r="F35" s="328">
        <v>1916</v>
      </c>
      <c r="G35" s="328">
        <v>1878</v>
      </c>
      <c r="H35" s="328">
        <v>1960</v>
      </c>
      <c r="I35" s="328">
        <v>1908</v>
      </c>
      <c r="J35" s="322"/>
      <c r="K35" s="328">
        <v>52272</v>
      </c>
      <c r="L35" s="328">
        <v>51527</v>
      </c>
      <c r="M35" s="328">
        <v>51527</v>
      </c>
      <c r="N35" s="328">
        <v>50392</v>
      </c>
      <c r="O35" s="328">
        <v>48254</v>
      </c>
      <c r="P35" s="328">
        <v>47671</v>
      </c>
      <c r="Q35" s="328">
        <v>46573</v>
      </c>
      <c r="R35" s="328">
        <v>45263</v>
      </c>
    </row>
    <row r="36" spans="1:18">
      <c r="A36" s="22" t="s">
        <v>38</v>
      </c>
      <c r="B36" s="329">
        <v>45</v>
      </c>
      <c r="C36" s="329">
        <v>43</v>
      </c>
      <c r="D36" s="329">
        <v>45</v>
      </c>
      <c r="E36" s="329">
        <v>41</v>
      </c>
      <c r="F36" s="329">
        <v>37</v>
      </c>
      <c r="G36" s="329">
        <v>37</v>
      </c>
      <c r="H36" s="329">
        <v>35</v>
      </c>
      <c r="I36" s="329">
        <v>31</v>
      </c>
      <c r="J36" s="323"/>
      <c r="K36" s="329">
        <v>24801</v>
      </c>
      <c r="L36" s="329">
        <v>23937</v>
      </c>
      <c r="M36" s="329">
        <v>23937</v>
      </c>
      <c r="N36" s="329">
        <v>23322</v>
      </c>
      <c r="O36" s="329">
        <v>22739</v>
      </c>
      <c r="P36" s="329">
        <v>22313</v>
      </c>
      <c r="Q36" s="329">
        <v>21115</v>
      </c>
      <c r="R36" s="329">
        <v>20454</v>
      </c>
    </row>
    <row r="37" spans="1:18">
      <c r="A37" s="22" t="s">
        <v>39</v>
      </c>
      <c r="B37" s="328">
        <v>571</v>
      </c>
      <c r="C37" s="328">
        <v>602</v>
      </c>
      <c r="D37" s="328">
        <v>571</v>
      </c>
      <c r="E37" s="328">
        <v>539</v>
      </c>
      <c r="F37" s="328">
        <v>489</v>
      </c>
      <c r="G37" s="328">
        <v>483</v>
      </c>
      <c r="H37" s="328">
        <v>440</v>
      </c>
      <c r="I37" s="328">
        <v>411</v>
      </c>
      <c r="J37" s="323"/>
      <c r="K37" s="328">
        <v>8312</v>
      </c>
      <c r="L37" s="328">
        <v>7833</v>
      </c>
      <c r="M37" s="328">
        <v>7833</v>
      </c>
      <c r="N37" s="328">
        <v>7530</v>
      </c>
      <c r="O37" s="328">
        <v>7117</v>
      </c>
      <c r="P37" s="328">
        <v>6917</v>
      </c>
      <c r="Q37" s="328">
        <v>6335</v>
      </c>
      <c r="R37" s="328">
        <v>5974</v>
      </c>
    </row>
    <row r="38" spans="1:18">
      <c r="A38" s="22" t="s">
        <v>40</v>
      </c>
      <c r="B38" s="329">
        <v>445</v>
      </c>
      <c r="C38" s="329">
        <v>390</v>
      </c>
      <c r="D38" s="329">
        <v>445</v>
      </c>
      <c r="E38" s="329">
        <v>429</v>
      </c>
      <c r="F38" s="329">
        <v>431</v>
      </c>
      <c r="G38" s="329">
        <v>423</v>
      </c>
      <c r="H38" s="329">
        <v>384</v>
      </c>
      <c r="I38" s="329">
        <v>344</v>
      </c>
      <c r="J38" s="323"/>
      <c r="K38" s="329">
        <v>2730</v>
      </c>
      <c r="L38" s="329">
        <v>3592</v>
      </c>
      <c r="M38" s="329">
        <v>3592</v>
      </c>
      <c r="N38" s="329">
        <v>3534</v>
      </c>
      <c r="O38" s="329">
        <v>3521</v>
      </c>
      <c r="P38" s="329">
        <v>3437</v>
      </c>
      <c r="Q38" s="329">
        <v>3041</v>
      </c>
      <c r="R38" s="329">
        <v>2720</v>
      </c>
    </row>
    <row r="39" spans="1:18">
      <c r="A39" s="22" t="s">
        <v>41</v>
      </c>
      <c r="B39" s="328">
        <v>31</v>
      </c>
      <c r="C39" s="328">
        <v>30</v>
      </c>
      <c r="D39" s="328">
        <v>31</v>
      </c>
      <c r="E39" s="328">
        <v>27</v>
      </c>
      <c r="F39" s="328">
        <v>30</v>
      </c>
      <c r="G39" s="328">
        <v>30</v>
      </c>
      <c r="H39" s="328">
        <v>26</v>
      </c>
      <c r="I39" s="328">
        <v>22</v>
      </c>
      <c r="J39" s="323"/>
      <c r="K39" s="328">
        <v>4390</v>
      </c>
      <c r="L39" s="328">
        <v>5032</v>
      </c>
      <c r="M39" s="328">
        <v>5032</v>
      </c>
      <c r="N39" s="328">
        <v>4913</v>
      </c>
      <c r="O39" s="328">
        <v>4724</v>
      </c>
      <c r="P39" s="328">
        <v>4706</v>
      </c>
      <c r="Q39" s="328">
        <v>4356</v>
      </c>
      <c r="R39" s="328">
        <v>4179</v>
      </c>
    </row>
    <row r="40" spans="1:18">
      <c r="A40" s="22" t="s">
        <v>42</v>
      </c>
      <c r="B40" s="329">
        <v>2289</v>
      </c>
      <c r="C40" s="329">
        <v>2311</v>
      </c>
      <c r="D40" s="329">
        <v>2289</v>
      </c>
      <c r="E40" s="329">
        <v>2213</v>
      </c>
      <c r="F40" s="329">
        <v>2163</v>
      </c>
      <c r="G40" s="329">
        <v>2116</v>
      </c>
      <c r="H40" s="329">
        <v>2032</v>
      </c>
      <c r="I40" s="329">
        <v>1960</v>
      </c>
      <c r="J40" s="323"/>
      <c r="K40" s="329">
        <v>26654</v>
      </c>
      <c r="L40" s="329">
        <v>26308</v>
      </c>
      <c r="M40" s="329">
        <v>26308</v>
      </c>
      <c r="N40" s="329">
        <v>25557</v>
      </c>
      <c r="O40" s="329">
        <v>24936</v>
      </c>
      <c r="P40" s="329">
        <v>24469</v>
      </c>
      <c r="Q40" s="329">
        <v>23365</v>
      </c>
      <c r="R40" s="329">
        <v>22597</v>
      </c>
    </row>
    <row r="41" spans="1:18">
      <c r="A41" s="22" t="s">
        <v>43</v>
      </c>
      <c r="B41" s="328">
        <v>198</v>
      </c>
      <c r="C41" s="328">
        <v>192</v>
      </c>
      <c r="D41" s="328">
        <v>198</v>
      </c>
      <c r="E41" s="328">
        <v>203</v>
      </c>
      <c r="F41" s="328">
        <v>217</v>
      </c>
      <c r="G41" s="328">
        <v>216</v>
      </c>
      <c r="H41" s="328">
        <v>203</v>
      </c>
      <c r="I41" s="328">
        <v>192</v>
      </c>
      <c r="J41" s="323"/>
      <c r="K41" s="328">
        <v>11921</v>
      </c>
      <c r="L41" s="328">
        <v>13239</v>
      </c>
      <c r="M41" s="328">
        <v>13239</v>
      </c>
      <c r="N41" s="328">
        <v>13271</v>
      </c>
      <c r="O41" s="328">
        <v>13295</v>
      </c>
      <c r="P41" s="328">
        <v>13061</v>
      </c>
      <c r="Q41" s="328">
        <v>12530</v>
      </c>
      <c r="R41" s="328">
        <v>12059</v>
      </c>
    </row>
    <row r="42" spans="1:18">
      <c r="A42" s="22" t="s">
        <v>44</v>
      </c>
      <c r="B42" s="329">
        <v>803</v>
      </c>
      <c r="C42" s="329">
        <v>796</v>
      </c>
      <c r="D42" s="329">
        <v>803</v>
      </c>
      <c r="E42" s="329">
        <v>753</v>
      </c>
      <c r="F42" s="329">
        <v>712</v>
      </c>
      <c r="G42" s="329">
        <v>703</v>
      </c>
      <c r="H42" s="329">
        <v>654</v>
      </c>
      <c r="I42" s="329">
        <v>614</v>
      </c>
      <c r="J42" s="323"/>
      <c r="K42" s="329">
        <v>11674</v>
      </c>
      <c r="L42" s="329">
        <v>11962</v>
      </c>
      <c r="M42" s="329">
        <v>11962</v>
      </c>
      <c r="N42" s="329">
        <v>11489</v>
      </c>
      <c r="O42" s="329">
        <v>11146</v>
      </c>
      <c r="P42" s="329">
        <v>10927</v>
      </c>
      <c r="Q42" s="329">
        <v>10395</v>
      </c>
      <c r="R42" s="329">
        <v>10042</v>
      </c>
    </row>
    <row r="43" spans="1:18">
      <c r="A43" s="22" t="s">
        <v>45</v>
      </c>
      <c r="B43" s="328">
        <v>79</v>
      </c>
      <c r="C43" s="328">
        <v>70</v>
      </c>
      <c r="D43" s="328">
        <v>79</v>
      </c>
      <c r="E43" s="328">
        <v>72</v>
      </c>
      <c r="F43" s="328">
        <v>66</v>
      </c>
      <c r="G43" s="328">
        <v>65</v>
      </c>
      <c r="H43" s="328">
        <v>80</v>
      </c>
      <c r="I43" s="328">
        <v>81</v>
      </c>
      <c r="J43" s="323"/>
      <c r="K43" s="328">
        <v>2875</v>
      </c>
      <c r="L43" s="328">
        <v>3596</v>
      </c>
      <c r="M43" s="328">
        <v>3596</v>
      </c>
      <c r="N43" s="328">
        <v>3547</v>
      </c>
      <c r="O43" s="328">
        <v>3476</v>
      </c>
      <c r="P43" s="328">
        <v>3427</v>
      </c>
      <c r="Q43" s="328">
        <v>4455</v>
      </c>
      <c r="R43" s="328">
        <v>5694</v>
      </c>
    </row>
    <row r="44" spans="1:18">
      <c r="A44" s="22" t="s">
        <v>46</v>
      </c>
      <c r="B44" s="329">
        <v>712</v>
      </c>
      <c r="C44" s="329">
        <v>683</v>
      </c>
      <c r="D44" s="329">
        <v>712</v>
      </c>
      <c r="E44" s="329">
        <v>705</v>
      </c>
      <c r="F44" s="329">
        <v>701</v>
      </c>
      <c r="G44" s="329">
        <v>696</v>
      </c>
      <c r="H44" s="329">
        <v>637</v>
      </c>
      <c r="I44" s="329">
        <v>612</v>
      </c>
      <c r="J44" s="323"/>
      <c r="K44" s="329">
        <v>5059</v>
      </c>
      <c r="L44" s="329">
        <v>5804</v>
      </c>
      <c r="M44" s="329">
        <v>5804</v>
      </c>
      <c r="N44" s="329">
        <v>5747</v>
      </c>
      <c r="O44" s="329">
        <v>5692</v>
      </c>
      <c r="P44" s="329">
        <v>5634</v>
      </c>
      <c r="Q44" s="329">
        <v>5338</v>
      </c>
      <c r="R44" s="329">
        <v>5174</v>
      </c>
    </row>
    <row r="45" spans="1:18">
      <c r="A45" s="22" t="s">
        <v>47</v>
      </c>
      <c r="B45" s="328">
        <v>397</v>
      </c>
      <c r="C45" s="328">
        <v>380</v>
      </c>
      <c r="D45" s="328">
        <v>397</v>
      </c>
      <c r="E45" s="328">
        <v>389</v>
      </c>
      <c r="F45" s="328">
        <v>379</v>
      </c>
      <c r="G45" s="328">
        <v>376</v>
      </c>
      <c r="H45" s="328">
        <v>350</v>
      </c>
      <c r="I45" s="328">
        <v>339</v>
      </c>
      <c r="J45" s="323"/>
      <c r="K45" s="328">
        <v>1438</v>
      </c>
      <c r="L45" s="328">
        <v>1992</v>
      </c>
      <c r="M45" s="328">
        <v>1992</v>
      </c>
      <c r="N45" s="328">
        <v>1960</v>
      </c>
      <c r="O45" s="328">
        <v>1897</v>
      </c>
      <c r="P45" s="328">
        <v>1880</v>
      </c>
      <c r="Q45" s="328">
        <v>1755</v>
      </c>
      <c r="R45" s="328">
        <v>1690</v>
      </c>
    </row>
    <row r="46" spans="1:18">
      <c r="A46" s="22" t="s">
        <v>48</v>
      </c>
      <c r="B46" s="329">
        <v>13</v>
      </c>
      <c r="C46" s="329">
        <v>13</v>
      </c>
      <c r="D46" s="329">
        <v>13</v>
      </c>
      <c r="E46" s="329">
        <v>11</v>
      </c>
      <c r="F46" s="329">
        <v>13</v>
      </c>
      <c r="G46" s="329">
        <v>12</v>
      </c>
      <c r="H46" s="329">
        <v>11</v>
      </c>
      <c r="I46" s="329">
        <v>7</v>
      </c>
      <c r="J46" s="323"/>
      <c r="K46" s="329">
        <v>10743</v>
      </c>
      <c r="L46" s="329">
        <v>11019</v>
      </c>
      <c r="M46" s="329">
        <v>11019</v>
      </c>
      <c r="N46" s="329">
        <v>10844</v>
      </c>
      <c r="O46" s="329">
        <v>10669</v>
      </c>
      <c r="P46" s="329">
        <v>10493</v>
      </c>
      <c r="Q46" s="329">
        <v>9934</v>
      </c>
      <c r="R46" s="329">
        <v>9636</v>
      </c>
    </row>
    <row r="47" spans="1:18">
      <c r="A47" s="22" t="s">
        <v>49</v>
      </c>
      <c r="B47" s="328">
        <v>51</v>
      </c>
      <c r="C47" s="328">
        <v>51</v>
      </c>
      <c r="D47" s="328">
        <v>51</v>
      </c>
      <c r="E47" s="328">
        <v>48</v>
      </c>
      <c r="F47" s="328">
        <v>47</v>
      </c>
      <c r="G47" s="328">
        <v>38</v>
      </c>
      <c r="H47" s="328">
        <v>36</v>
      </c>
      <c r="I47" s="328">
        <v>31</v>
      </c>
      <c r="J47" s="323"/>
      <c r="K47" s="328">
        <v>106</v>
      </c>
      <c r="L47" s="328">
        <v>130</v>
      </c>
      <c r="M47" s="328">
        <v>130</v>
      </c>
      <c r="N47" s="328">
        <v>122</v>
      </c>
      <c r="O47" s="328">
        <v>121</v>
      </c>
      <c r="P47" s="328">
        <v>105</v>
      </c>
      <c r="Q47" s="328">
        <v>93</v>
      </c>
      <c r="R47" s="328">
        <v>85</v>
      </c>
    </row>
    <row r="48" spans="1:18">
      <c r="A48" s="22" t="s">
        <v>50</v>
      </c>
      <c r="B48" s="329"/>
      <c r="C48" s="329"/>
      <c r="D48" s="329"/>
      <c r="E48" s="329"/>
      <c r="F48" s="329"/>
      <c r="G48" s="329"/>
      <c r="H48" s="329"/>
      <c r="I48" s="329">
        <v>0</v>
      </c>
      <c r="J48" s="323"/>
      <c r="K48" s="329">
        <v>16446</v>
      </c>
      <c r="L48" s="329">
        <v>16456</v>
      </c>
      <c r="M48" s="329">
        <v>16456</v>
      </c>
      <c r="N48" s="329">
        <v>16358</v>
      </c>
      <c r="O48" s="329">
        <v>16266</v>
      </c>
      <c r="P48" s="329">
        <v>16295</v>
      </c>
      <c r="Q48" s="329">
        <v>15886</v>
      </c>
      <c r="R48" s="329">
        <v>15681</v>
      </c>
    </row>
    <row r="49" spans="1:21">
      <c r="A49" s="22" t="s">
        <v>51</v>
      </c>
      <c r="B49" s="328"/>
      <c r="C49" s="328"/>
      <c r="D49" s="328"/>
      <c r="E49" s="328"/>
      <c r="F49" s="328"/>
      <c r="G49" s="328"/>
      <c r="H49" s="328"/>
      <c r="I49" s="328">
        <v>0</v>
      </c>
      <c r="J49" s="323"/>
      <c r="K49" s="328">
        <v>6936</v>
      </c>
      <c r="L49" s="328">
        <v>7022</v>
      </c>
      <c r="M49" s="328">
        <v>7022</v>
      </c>
      <c r="N49" s="328">
        <v>6931</v>
      </c>
      <c r="O49" s="328">
        <v>6911</v>
      </c>
      <c r="P49" s="328">
        <v>6880</v>
      </c>
      <c r="Q49" s="328">
        <v>6843</v>
      </c>
      <c r="R49" s="328">
        <v>6819</v>
      </c>
    </row>
    <row r="50" spans="1:21">
      <c r="A50" s="22" t="s">
        <v>52</v>
      </c>
      <c r="B50" s="329">
        <v>1135</v>
      </c>
      <c r="C50" s="329">
        <v>1079</v>
      </c>
      <c r="D50" s="329">
        <v>1135</v>
      </c>
      <c r="E50" s="329">
        <v>1121</v>
      </c>
      <c r="F50" s="329">
        <v>1108</v>
      </c>
      <c r="G50" s="329">
        <v>1093</v>
      </c>
      <c r="H50" s="329">
        <v>1068</v>
      </c>
      <c r="I50" s="329">
        <v>1037</v>
      </c>
      <c r="J50" s="323"/>
      <c r="K50" s="329">
        <v>6133</v>
      </c>
      <c r="L50" s="329">
        <v>13018</v>
      </c>
      <c r="M50" s="329">
        <v>13018</v>
      </c>
      <c r="N50" s="329">
        <v>12773</v>
      </c>
      <c r="O50" s="329">
        <v>12447</v>
      </c>
      <c r="P50" s="329">
        <v>12131</v>
      </c>
      <c r="Q50" s="329">
        <v>11888</v>
      </c>
      <c r="R50" s="329">
        <v>10862</v>
      </c>
    </row>
    <row r="51" spans="1:21">
      <c r="A51" s="22" t="s">
        <v>53</v>
      </c>
      <c r="B51" s="328">
        <v>330</v>
      </c>
      <c r="C51" s="328">
        <v>271</v>
      </c>
      <c r="D51" s="328">
        <v>330</v>
      </c>
      <c r="E51" s="328">
        <v>325</v>
      </c>
      <c r="F51" s="328">
        <v>322</v>
      </c>
      <c r="G51" s="328">
        <v>316</v>
      </c>
      <c r="H51" s="328">
        <v>305</v>
      </c>
      <c r="I51" s="328">
        <v>288</v>
      </c>
      <c r="J51" s="323"/>
      <c r="K51" s="328">
        <v>49</v>
      </c>
      <c r="L51" s="328">
        <v>391</v>
      </c>
      <c r="M51" s="328">
        <v>391</v>
      </c>
      <c r="N51" s="328">
        <v>387</v>
      </c>
      <c r="O51" s="328">
        <v>382</v>
      </c>
      <c r="P51" s="328">
        <v>376</v>
      </c>
      <c r="Q51" s="328">
        <v>361</v>
      </c>
      <c r="R51" s="328">
        <v>341</v>
      </c>
    </row>
    <row r="52" spans="1:21">
      <c r="A52" s="22" t="s">
        <v>54</v>
      </c>
      <c r="B52" s="329">
        <v>1</v>
      </c>
      <c r="C52" s="329">
        <v>1</v>
      </c>
      <c r="D52" s="329">
        <v>1</v>
      </c>
      <c r="E52" s="329">
        <v>1</v>
      </c>
      <c r="F52" s="329">
        <v>1</v>
      </c>
      <c r="G52" s="329">
        <v>1</v>
      </c>
      <c r="H52" s="329">
        <v>1</v>
      </c>
      <c r="I52" s="329">
        <v>1</v>
      </c>
      <c r="J52" s="323"/>
      <c r="K52" s="329">
        <v>420</v>
      </c>
      <c r="L52" s="329">
        <v>846</v>
      </c>
      <c r="M52" s="329">
        <v>846</v>
      </c>
      <c r="N52" s="329">
        <v>854</v>
      </c>
      <c r="O52" s="329">
        <v>831</v>
      </c>
      <c r="P52" s="329">
        <v>821</v>
      </c>
      <c r="Q52" s="329">
        <v>764</v>
      </c>
      <c r="R52" s="329">
        <v>711</v>
      </c>
    </row>
    <row r="53" spans="1:21">
      <c r="A53" s="22" t="s">
        <v>55</v>
      </c>
      <c r="B53" s="328">
        <v>1969</v>
      </c>
      <c r="C53" s="328">
        <v>1964</v>
      </c>
      <c r="D53" s="328">
        <v>1969</v>
      </c>
      <c r="E53" s="328">
        <v>1940</v>
      </c>
      <c r="F53" s="328">
        <v>1906</v>
      </c>
      <c r="G53" s="328">
        <v>1905</v>
      </c>
      <c r="H53" s="328">
        <v>1818</v>
      </c>
      <c r="I53" s="328">
        <v>1781</v>
      </c>
      <c r="J53" s="323"/>
      <c r="K53" s="328">
        <v>16983</v>
      </c>
      <c r="L53" s="328">
        <v>19332</v>
      </c>
      <c r="M53" s="328">
        <v>19332</v>
      </c>
      <c r="N53" s="328">
        <v>19157</v>
      </c>
      <c r="O53" s="328">
        <v>18815</v>
      </c>
      <c r="P53" s="328">
        <v>18642</v>
      </c>
      <c r="Q53" s="328">
        <v>17802</v>
      </c>
      <c r="R53" s="328">
        <v>17330</v>
      </c>
    </row>
    <row r="54" spans="1:21">
      <c r="A54" s="22" t="s">
        <v>56</v>
      </c>
      <c r="B54" s="329">
        <v>984</v>
      </c>
      <c r="C54" s="329">
        <v>922</v>
      </c>
      <c r="D54" s="329">
        <v>984</v>
      </c>
      <c r="E54" s="329">
        <v>1020</v>
      </c>
      <c r="F54" s="329">
        <v>1086</v>
      </c>
      <c r="G54" s="329">
        <v>1083</v>
      </c>
      <c r="H54" s="329">
        <v>1075</v>
      </c>
      <c r="I54" s="329">
        <v>1060</v>
      </c>
      <c r="J54" s="323"/>
      <c r="K54" s="329">
        <v>19499</v>
      </c>
      <c r="L54" s="329">
        <v>22596</v>
      </c>
      <c r="M54" s="329">
        <v>22596</v>
      </c>
      <c r="N54" s="329">
        <v>23014</v>
      </c>
      <c r="O54" s="329">
        <v>23660</v>
      </c>
      <c r="P54" s="329">
        <v>23539</v>
      </c>
      <c r="Q54" s="329">
        <v>23140</v>
      </c>
      <c r="R54" s="329">
        <v>22836</v>
      </c>
    </row>
    <row r="55" spans="1:21">
      <c r="A55" s="22" t="s">
        <v>57</v>
      </c>
      <c r="B55" s="328">
        <v>101</v>
      </c>
      <c r="C55" s="328">
        <v>89</v>
      </c>
      <c r="D55" s="328">
        <v>101</v>
      </c>
      <c r="E55" s="328">
        <v>95</v>
      </c>
      <c r="F55" s="328">
        <v>91</v>
      </c>
      <c r="G55" s="328">
        <v>92</v>
      </c>
      <c r="H55" s="328">
        <v>81</v>
      </c>
      <c r="I55" s="328">
        <v>78</v>
      </c>
      <c r="J55" s="323"/>
      <c r="K55" s="328">
        <v>37006</v>
      </c>
      <c r="L55" s="328">
        <v>36762</v>
      </c>
      <c r="M55" s="328">
        <v>36762</v>
      </c>
      <c r="N55" s="328">
        <v>36029</v>
      </c>
      <c r="O55" s="328">
        <v>35327</v>
      </c>
      <c r="P55" s="328">
        <v>35325</v>
      </c>
      <c r="Q55" s="328">
        <v>34131</v>
      </c>
      <c r="R55" s="328">
        <v>33145</v>
      </c>
    </row>
    <row r="56" spans="1:21">
      <c r="A56" s="22" t="s">
        <v>58</v>
      </c>
      <c r="B56" s="329"/>
      <c r="C56" s="329"/>
      <c r="D56" s="329"/>
      <c r="E56" s="329"/>
      <c r="F56" s="329"/>
      <c r="G56" s="329"/>
      <c r="H56" s="329"/>
      <c r="I56" s="329">
        <v>0</v>
      </c>
      <c r="J56" s="323"/>
      <c r="K56" s="329">
        <v>20</v>
      </c>
      <c r="L56" s="329">
        <v>29</v>
      </c>
      <c r="M56" s="329">
        <v>29</v>
      </c>
      <c r="N56" s="329">
        <v>34</v>
      </c>
      <c r="O56" s="329">
        <v>35</v>
      </c>
      <c r="P56" s="329">
        <v>34</v>
      </c>
      <c r="Q56" s="329">
        <v>32</v>
      </c>
      <c r="R56" s="329">
        <v>32</v>
      </c>
    </row>
    <row r="57" spans="1:21">
      <c r="A57" s="6" t="s">
        <v>208</v>
      </c>
      <c r="B57" s="328">
        <v>64</v>
      </c>
      <c r="C57" s="328"/>
      <c r="D57" s="328">
        <v>64</v>
      </c>
      <c r="E57" s="328">
        <v>61</v>
      </c>
      <c r="F57" s="328">
        <v>59</v>
      </c>
      <c r="G57" s="328">
        <v>61</v>
      </c>
      <c r="H57" s="328">
        <v>58</v>
      </c>
      <c r="I57" s="328">
        <v>53</v>
      </c>
      <c r="J57" s="323"/>
      <c r="K57" s="328"/>
      <c r="L57" s="328">
        <v>2731</v>
      </c>
      <c r="M57" s="328">
        <v>2731</v>
      </c>
      <c r="N57" s="328">
        <v>2852</v>
      </c>
      <c r="O57" s="328">
        <v>2888</v>
      </c>
      <c r="P57" s="328">
        <v>2936</v>
      </c>
      <c r="Q57" s="328">
        <v>2769</v>
      </c>
      <c r="R57" s="328">
        <v>2612</v>
      </c>
    </row>
    <row r="58" spans="1:21">
      <c r="A58" s="6" t="s">
        <v>427</v>
      </c>
      <c r="B58" s="329"/>
      <c r="C58" s="329"/>
      <c r="D58" s="329"/>
      <c r="E58" s="329"/>
      <c r="F58" s="329"/>
      <c r="G58" s="329"/>
      <c r="H58" s="329"/>
      <c r="I58" s="329">
        <v>0</v>
      </c>
      <c r="J58" s="323"/>
      <c r="K58" s="329"/>
      <c r="L58" s="329"/>
      <c r="M58" s="329"/>
      <c r="N58" s="329">
        <v>609</v>
      </c>
      <c r="O58" s="329">
        <v>606</v>
      </c>
      <c r="P58" s="329">
        <v>611</v>
      </c>
      <c r="Q58" s="329">
        <v>595</v>
      </c>
      <c r="R58" s="329">
        <v>575</v>
      </c>
    </row>
    <row r="59" spans="1:21">
      <c r="A59" s="23" t="s">
        <v>9</v>
      </c>
      <c r="B59" s="327">
        <v>3843</v>
      </c>
      <c r="C59" s="327">
        <v>3855</v>
      </c>
      <c r="D59" s="327">
        <v>3843</v>
      </c>
      <c r="E59" s="327">
        <v>3770</v>
      </c>
      <c r="F59" s="330">
        <v>3711</v>
      </c>
      <c r="G59" s="330">
        <v>3665</v>
      </c>
      <c r="H59" s="330">
        <v>3522</v>
      </c>
      <c r="I59" s="330">
        <v>3447</v>
      </c>
      <c r="J59" s="324"/>
      <c r="K59" s="327">
        <v>90588</v>
      </c>
      <c r="L59" s="327">
        <v>92595</v>
      </c>
      <c r="M59" s="327">
        <v>92595</v>
      </c>
      <c r="N59" s="327">
        <v>91710</v>
      </c>
      <c r="O59" s="330">
        <v>90757</v>
      </c>
      <c r="P59" s="330">
        <v>89848</v>
      </c>
      <c r="Q59" s="330">
        <v>87364</v>
      </c>
      <c r="R59" s="330">
        <v>85654</v>
      </c>
    </row>
    <row r="60" spans="1:21">
      <c r="B60" s="85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</row>
    <row r="61" spans="1:21">
      <c r="A61" s="6"/>
      <c r="B61" s="84">
        <v>2015</v>
      </c>
      <c r="C61" s="84">
        <v>2016</v>
      </c>
      <c r="D61" s="84">
        <v>2017</v>
      </c>
      <c r="E61" s="84">
        <v>2018</v>
      </c>
      <c r="F61" s="81">
        <v>2019</v>
      </c>
      <c r="G61" s="81">
        <v>2020</v>
      </c>
      <c r="H61" s="81">
        <v>2021</v>
      </c>
      <c r="I61" s="81">
        <v>2022</v>
      </c>
      <c r="J61" s="83"/>
      <c r="K61" s="84">
        <v>2015</v>
      </c>
      <c r="L61" s="84">
        <v>2016</v>
      </c>
      <c r="M61" s="84">
        <v>2017</v>
      </c>
      <c r="N61" s="84">
        <v>2018</v>
      </c>
      <c r="O61" s="81">
        <v>2019</v>
      </c>
      <c r="P61" s="81">
        <v>2020</v>
      </c>
      <c r="Q61" s="81">
        <v>2021</v>
      </c>
      <c r="R61" s="81">
        <v>2022</v>
      </c>
    </row>
    <row r="62" spans="1:21">
      <c r="A62" s="363" t="s">
        <v>33</v>
      </c>
      <c r="B62" s="362" t="s">
        <v>60</v>
      </c>
      <c r="C62" s="362"/>
      <c r="D62" s="362"/>
      <c r="E62" s="362"/>
      <c r="F62" s="182"/>
      <c r="G62" s="294"/>
      <c r="H62" s="320"/>
      <c r="I62" s="356"/>
      <c r="J62" s="83"/>
      <c r="K62" s="362" t="s">
        <v>60</v>
      </c>
      <c r="L62" s="362"/>
      <c r="M62" s="362"/>
      <c r="N62" s="362"/>
      <c r="O62" s="182"/>
      <c r="P62" s="294"/>
      <c r="Q62" s="320"/>
      <c r="R62" s="356"/>
    </row>
    <row r="63" spans="1:21">
      <c r="A63" s="363"/>
      <c r="B63" s="362" t="s">
        <v>36</v>
      </c>
      <c r="C63" s="362"/>
      <c r="D63" s="362"/>
      <c r="E63" s="362"/>
      <c r="F63" s="182"/>
      <c r="G63" s="294"/>
      <c r="H63" s="320"/>
      <c r="I63" s="356"/>
      <c r="J63" s="83"/>
      <c r="K63" s="362" t="s">
        <v>35</v>
      </c>
      <c r="L63" s="362"/>
      <c r="M63" s="362"/>
      <c r="N63" s="362"/>
      <c r="O63" s="182"/>
      <c r="P63" s="294"/>
      <c r="Q63" s="320"/>
      <c r="R63" s="356"/>
    </row>
    <row r="64" spans="1:21">
      <c r="A64" s="6" t="s">
        <v>37</v>
      </c>
      <c r="B64" s="331">
        <v>5.1639985259999941</v>
      </c>
      <c r="C64" s="331">
        <v>5.3285401519999951</v>
      </c>
      <c r="D64" s="331">
        <v>5.1761617990000008</v>
      </c>
      <c r="E64" s="331">
        <v>5.0265927049999979</v>
      </c>
      <c r="F64" s="331">
        <v>4.7736395449999991</v>
      </c>
      <c r="G64" s="331">
        <v>4.715182663000002</v>
      </c>
      <c r="H64" s="331">
        <v>4.6133544999999998</v>
      </c>
      <c r="I64" s="331">
        <v>4.6619999999999999</v>
      </c>
      <c r="J64" s="331"/>
      <c r="K64" s="331">
        <v>63.022423657999937</v>
      </c>
      <c r="L64" s="331">
        <v>64.44813782500006</v>
      </c>
      <c r="M64" s="331">
        <v>63.763692653999911</v>
      </c>
      <c r="N64" s="331">
        <v>64.925357221000041</v>
      </c>
      <c r="O64" s="331">
        <v>62.826252279000073</v>
      </c>
      <c r="P64" s="331">
        <v>62.258671954000015</v>
      </c>
      <c r="Q64" s="331">
        <v>60.8684990625</v>
      </c>
      <c r="R64" s="331">
        <v>61.139000000000003</v>
      </c>
      <c r="U64" s="161"/>
    </row>
    <row r="65" spans="1:21">
      <c r="A65" s="6" t="s">
        <v>38</v>
      </c>
      <c r="B65" s="332">
        <v>3.2277794000000012E-2</v>
      </c>
      <c r="C65" s="332">
        <v>1.8555187000000001E-2</v>
      </c>
      <c r="D65" s="332">
        <v>2.4994214000000001E-2</v>
      </c>
      <c r="E65" s="332">
        <v>2.1360942999999997E-2</v>
      </c>
      <c r="F65" s="332">
        <v>3.9818703999999996E-2</v>
      </c>
      <c r="G65" s="332">
        <v>3.8760917999999998E-2</v>
      </c>
      <c r="H65" s="332">
        <v>1.8464468750000001E-2</v>
      </c>
      <c r="I65" s="332">
        <v>1.6E-2</v>
      </c>
      <c r="J65" s="331"/>
      <c r="K65" s="332">
        <v>16.888073988999984</v>
      </c>
      <c r="L65" s="332">
        <v>16.423763612000023</v>
      </c>
      <c r="M65" s="332">
        <v>16.958083853999995</v>
      </c>
      <c r="N65" s="332">
        <v>16.615968825999985</v>
      </c>
      <c r="O65" s="332">
        <v>16.283756117999996</v>
      </c>
      <c r="P65" s="332">
        <v>16.029132990000001</v>
      </c>
      <c r="Q65" s="332">
        <v>14.146685968750001</v>
      </c>
      <c r="R65" s="332">
        <v>14.036</v>
      </c>
      <c r="U65" s="161"/>
    </row>
    <row r="66" spans="1:21">
      <c r="A66" s="6" t="s">
        <v>39</v>
      </c>
      <c r="B66" s="331">
        <v>0.37690046099999991</v>
      </c>
      <c r="C66" s="331">
        <v>0.37578309600000004</v>
      </c>
      <c r="D66" s="331">
        <v>0.35244145299999985</v>
      </c>
      <c r="E66" s="331">
        <v>0.32941345699999991</v>
      </c>
      <c r="F66" s="331">
        <v>0.30008515200000013</v>
      </c>
      <c r="G66" s="331">
        <v>0.29981402700000009</v>
      </c>
      <c r="H66" s="331">
        <v>0.2595495625</v>
      </c>
      <c r="I66" s="331">
        <v>0.249</v>
      </c>
      <c r="J66" s="331"/>
      <c r="K66" s="331">
        <v>3.0100632129999978</v>
      </c>
      <c r="L66" s="331">
        <v>3.0442762850000027</v>
      </c>
      <c r="M66" s="331">
        <v>2.8991106270000002</v>
      </c>
      <c r="N66" s="331">
        <v>2.808273405000004</v>
      </c>
      <c r="O66" s="331">
        <v>2.5844375919999991</v>
      </c>
      <c r="P66" s="331">
        <v>2.5388671649999992</v>
      </c>
      <c r="Q66" s="331">
        <v>2.305244834350586</v>
      </c>
      <c r="R66" s="331">
        <v>2.214</v>
      </c>
      <c r="U66" s="161"/>
    </row>
    <row r="67" spans="1:21">
      <c r="A67" s="6" t="s">
        <v>40</v>
      </c>
      <c r="B67" s="332">
        <v>0.21840994999999996</v>
      </c>
      <c r="C67" s="332">
        <v>0.28529639500000004</v>
      </c>
      <c r="D67" s="332">
        <v>0.30792806100000003</v>
      </c>
      <c r="E67" s="332">
        <v>0.24266242500000001</v>
      </c>
      <c r="F67" s="332">
        <v>0.19204149500000001</v>
      </c>
      <c r="G67" s="332">
        <v>0.22484191300000003</v>
      </c>
      <c r="H67" s="332">
        <v>0.237129828125</v>
      </c>
      <c r="I67" s="332">
        <v>0.28399999999999997</v>
      </c>
      <c r="J67" s="331"/>
      <c r="K67" s="332">
        <v>1.4491480689999985</v>
      </c>
      <c r="L67" s="332">
        <v>1.819778834999999</v>
      </c>
      <c r="M67" s="332">
        <v>1.7110526939999997</v>
      </c>
      <c r="N67" s="332">
        <v>1.5020663650000023</v>
      </c>
      <c r="O67" s="332">
        <v>1.4309600569999992</v>
      </c>
      <c r="P67" s="332">
        <v>1.4916854590000008</v>
      </c>
      <c r="Q67" s="332">
        <v>1.5794371300048828</v>
      </c>
      <c r="R67" s="332">
        <v>1.647</v>
      </c>
      <c r="U67" s="161"/>
    </row>
    <row r="68" spans="1:21">
      <c r="A68" s="6" t="s">
        <v>41</v>
      </c>
      <c r="B68" s="331">
        <v>3.2724919999999998E-2</v>
      </c>
      <c r="C68" s="331">
        <v>3.6093985999999995E-2</v>
      </c>
      <c r="D68" s="331">
        <v>3.9647133000000001E-2</v>
      </c>
      <c r="E68" s="331">
        <v>4.7896889999999998E-2</v>
      </c>
      <c r="F68" s="331">
        <v>6.2485044999999996E-2</v>
      </c>
      <c r="G68" s="331">
        <v>6.4981328000000005E-2</v>
      </c>
      <c r="H68" s="331">
        <v>6.3187328124999997E-2</v>
      </c>
      <c r="I68" s="331">
        <v>6.5000000000000002E-2</v>
      </c>
      <c r="J68" s="331"/>
      <c r="K68" s="331">
        <v>5.1401763230000004</v>
      </c>
      <c r="L68" s="331">
        <v>5.5156599540000038</v>
      </c>
      <c r="M68" s="331">
        <v>5.8412385130000013</v>
      </c>
      <c r="N68" s="331">
        <v>5.9882105850000027</v>
      </c>
      <c r="O68" s="331">
        <v>6.0391394979999999</v>
      </c>
      <c r="P68" s="331">
        <v>5.9550927300000005</v>
      </c>
      <c r="Q68" s="331">
        <v>5.7888649531249996</v>
      </c>
      <c r="R68" s="331">
        <v>5.7610000000000001</v>
      </c>
      <c r="U68" s="161"/>
    </row>
    <row r="69" spans="1:21">
      <c r="A69" s="6" t="s">
        <v>42</v>
      </c>
      <c r="B69" s="332">
        <v>4.8793623919999991</v>
      </c>
      <c r="C69" s="332">
        <v>5.6094291230000017</v>
      </c>
      <c r="D69" s="332">
        <v>5.8523037400000009</v>
      </c>
      <c r="E69" s="332">
        <v>5.5978075729999999</v>
      </c>
      <c r="F69" s="332">
        <v>5.7623435339999993</v>
      </c>
      <c r="G69" s="332">
        <v>5.4333373709999977</v>
      </c>
      <c r="H69" s="332">
        <v>5.200291</v>
      </c>
      <c r="I69" s="332">
        <v>10.638999999999999</v>
      </c>
      <c r="J69" s="331"/>
      <c r="K69" s="332">
        <v>39.412460332000045</v>
      </c>
      <c r="L69" s="332">
        <v>41.819522299000013</v>
      </c>
      <c r="M69" s="332">
        <v>41.652232202000029</v>
      </c>
      <c r="N69" s="332">
        <v>40.900471054</v>
      </c>
      <c r="O69" s="332">
        <v>41.696991903999979</v>
      </c>
      <c r="P69" s="332">
        <v>40.538396871000025</v>
      </c>
      <c r="Q69" s="332">
        <v>38.888872523437506</v>
      </c>
      <c r="R69" s="332">
        <v>76.864999999999995</v>
      </c>
      <c r="U69" s="161"/>
    </row>
    <row r="70" spans="1:21">
      <c r="A70" s="6" t="s">
        <v>43</v>
      </c>
      <c r="B70" s="331">
        <v>0.39011925400000008</v>
      </c>
      <c r="C70" s="331">
        <v>0.48138692699999985</v>
      </c>
      <c r="D70" s="331">
        <v>0.51803758299999991</v>
      </c>
      <c r="E70" s="331">
        <v>0.558449745</v>
      </c>
      <c r="F70" s="331">
        <v>0.64172171199999983</v>
      </c>
      <c r="G70" s="331">
        <v>0.6263502289999997</v>
      </c>
      <c r="H70" s="331">
        <v>0.58813674999999999</v>
      </c>
      <c r="I70" s="331">
        <v>0.622</v>
      </c>
      <c r="J70" s="331"/>
      <c r="K70" s="331">
        <v>12.272485187000001</v>
      </c>
      <c r="L70" s="331">
        <v>13.931847911</v>
      </c>
      <c r="M70" s="331">
        <v>14.924384476999986</v>
      </c>
      <c r="N70" s="331">
        <v>15.39224489100002</v>
      </c>
      <c r="O70" s="331">
        <v>15.918791079000016</v>
      </c>
      <c r="P70" s="331">
        <v>15.56937740600001</v>
      </c>
      <c r="Q70" s="331">
        <v>14.955432727539062</v>
      </c>
      <c r="R70" s="331">
        <v>15.273999999999999</v>
      </c>
      <c r="U70" s="161"/>
    </row>
    <row r="71" spans="1:21">
      <c r="A71" s="6" t="s">
        <v>44</v>
      </c>
      <c r="B71" s="332">
        <v>0.69334309000000005</v>
      </c>
      <c r="C71" s="332">
        <v>0.7356652509999998</v>
      </c>
      <c r="D71" s="332">
        <v>0.82848026299999999</v>
      </c>
      <c r="E71" s="332">
        <v>0.82564370399999998</v>
      </c>
      <c r="F71" s="332">
        <v>0.88626437599999974</v>
      </c>
      <c r="G71" s="332">
        <v>0.82678184100000041</v>
      </c>
      <c r="H71" s="332">
        <v>0.71946662500000003</v>
      </c>
      <c r="I71" s="332">
        <v>0.69599999999999995</v>
      </c>
      <c r="J71" s="331"/>
      <c r="K71" s="332">
        <v>7.0590351400000069</v>
      </c>
      <c r="L71" s="332">
        <v>7.6337060499999998</v>
      </c>
      <c r="M71" s="332">
        <v>7.546645330000004</v>
      </c>
      <c r="N71" s="332">
        <v>7.5608416720000005</v>
      </c>
      <c r="O71" s="332">
        <v>8.1003677350000061</v>
      </c>
      <c r="P71" s="332">
        <v>7.8838574810000059</v>
      </c>
      <c r="Q71" s="332">
        <v>7.4971916634216305</v>
      </c>
      <c r="R71" s="332">
        <v>7.2119999999999997</v>
      </c>
      <c r="U71" s="161"/>
    </row>
    <row r="72" spans="1:21">
      <c r="A72" s="6" t="s">
        <v>45</v>
      </c>
      <c r="B72" s="331">
        <v>7.9666473999999987E-2</v>
      </c>
      <c r="C72" s="331">
        <v>9.973141499999999E-2</v>
      </c>
      <c r="D72" s="331">
        <v>0.11159497799999998</v>
      </c>
      <c r="E72" s="331">
        <v>0.11117732199999998</v>
      </c>
      <c r="F72" s="331">
        <v>0.10991286000000003</v>
      </c>
      <c r="G72" s="331">
        <v>0.11048712399999999</v>
      </c>
      <c r="H72" s="331">
        <v>0.14638981249999999</v>
      </c>
      <c r="I72" s="331">
        <v>0.16300000000000001</v>
      </c>
      <c r="J72" s="331"/>
      <c r="K72" s="331">
        <v>1.8706411530000002</v>
      </c>
      <c r="L72" s="331">
        <v>2.6474576949999986</v>
      </c>
      <c r="M72" s="331">
        <v>2.8999595929999988</v>
      </c>
      <c r="N72" s="331">
        <v>2.9434115149999984</v>
      </c>
      <c r="O72" s="331">
        <v>2.943804093000002</v>
      </c>
      <c r="P72" s="331">
        <v>2.9541918829999996</v>
      </c>
      <c r="Q72" s="331">
        <v>4.120523972656251</v>
      </c>
      <c r="R72" s="331">
        <v>6.2709999999999999</v>
      </c>
      <c r="U72" s="161"/>
    </row>
    <row r="73" spans="1:21">
      <c r="A73" s="6" t="s">
        <v>46</v>
      </c>
      <c r="B73" s="332">
        <v>0.93100722399999991</v>
      </c>
      <c r="C73" s="332">
        <v>1.0430940519999998</v>
      </c>
      <c r="D73" s="332">
        <v>1.0969846549999998</v>
      </c>
      <c r="E73" s="332">
        <v>1.104294358</v>
      </c>
      <c r="F73" s="332">
        <v>1.1106697580000005</v>
      </c>
      <c r="G73" s="332">
        <v>1.0759063499999999</v>
      </c>
      <c r="H73" s="332">
        <v>1.0413368750000001</v>
      </c>
      <c r="I73" s="332">
        <v>1.0580000000000001</v>
      </c>
      <c r="J73" s="331"/>
      <c r="K73" s="332">
        <v>7.3610037380000017</v>
      </c>
      <c r="L73" s="332">
        <v>8.2045343790000054</v>
      </c>
      <c r="M73" s="332">
        <v>8.5986867329999992</v>
      </c>
      <c r="N73" s="332">
        <v>8.6231290879999936</v>
      </c>
      <c r="O73" s="332">
        <v>8.6127941120000031</v>
      </c>
      <c r="P73" s="332">
        <v>8.4500353879999963</v>
      </c>
      <c r="Q73" s="332">
        <v>8.1763164121093741</v>
      </c>
      <c r="R73" s="332">
        <v>8.3010000000000002</v>
      </c>
      <c r="U73" s="161"/>
    </row>
    <row r="74" spans="1:21">
      <c r="A74" s="6" t="s">
        <v>47</v>
      </c>
      <c r="B74" s="331">
        <v>1.1066774350000002</v>
      </c>
      <c r="C74" s="331">
        <v>1.3539175729999997</v>
      </c>
      <c r="D74" s="331">
        <v>1.4929427179999992</v>
      </c>
      <c r="E74" s="331">
        <v>1.4824805829999996</v>
      </c>
      <c r="F74" s="331">
        <v>1.4342933579999997</v>
      </c>
      <c r="G74" s="331">
        <v>1.3880021630000001</v>
      </c>
      <c r="H74" s="331">
        <v>1.3080365</v>
      </c>
      <c r="I74" s="331">
        <v>1.331</v>
      </c>
      <c r="J74" s="331"/>
      <c r="K74" s="331">
        <v>3.9705735049999999</v>
      </c>
      <c r="L74" s="331">
        <v>5.286678880000002</v>
      </c>
      <c r="M74" s="331">
        <v>5.6730370869999955</v>
      </c>
      <c r="N74" s="331">
        <v>5.6555470859999968</v>
      </c>
      <c r="O74" s="331">
        <v>5.4651679800000004</v>
      </c>
      <c r="P74" s="331">
        <v>5.3487527099999967</v>
      </c>
      <c r="Q74" s="331">
        <v>5.0360691411132814</v>
      </c>
      <c r="R74" s="331">
        <v>5.1020000000000003</v>
      </c>
      <c r="U74" s="161"/>
    </row>
    <row r="75" spans="1:21">
      <c r="A75" s="6" t="s">
        <v>48</v>
      </c>
      <c r="B75" s="332">
        <v>2.6840103000000001E-2</v>
      </c>
      <c r="C75" s="332">
        <v>2.5059239000000001E-2</v>
      </c>
      <c r="D75" s="332">
        <v>2.3774662000000002E-2</v>
      </c>
      <c r="E75" s="332">
        <v>1.7989451000000004E-2</v>
      </c>
      <c r="F75" s="332">
        <v>1.7165905000000002E-2</v>
      </c>
      <c r="G75" s="332">
        <v>1.3983951999999999E-2</v>
      </c>
      <c r="H75" s="332">
        <v>1.558536328125E-2</v>
      </c>
      <c r="I75" s="332">
        <v>1.6E-2</v>
      </c>
      <c r="J75" s="331"/>
      <c r="K75" s="332">
        <v>14.414787352999987</v>
      </c>
      <c r="L75" s="332">
        <v>14.854014201000018</v>
      </c>
      <c r="M75" s="332">
        <v>15.023442715</v>
      </c>
      <c r="N75" s="332">
        <v>14.981922358000004</v>
      </c>
      <c r="O75" s="332">
        <v>14.931549598000005</v>
      </c>
      <c r="P75" s="332">
        <v>14.718570818999995</v>
      </c>
      <c r="Q75" s="332">
        <v>14.148990363281252</v>
      </c>
      <c r="R75" s="332">
        <v>14.157999999999999</v>
      </c>
      <c r="U75" s="161"/>
    </row>
    <row r="76" spans="1:21">
      <c r="A76" s="6" t="s">
        <v>49</v>
      </c>
      <c r="B76" s="331">
        <v>7.6289886000000001E-2</v>
      </c>
      <c r="C76" s="331">
        <v>9.5105535000000019E-2</v>
      </c>
      <c r="D76" s="331">
        <v>0.17461447499999996</v>
      </c>
      <c r="E76" s="331">
        <v>0.17383546499999997</v>
      </c>
      <c r="F76" s="331">
        <v>0.17297523799999998</v>
      </c>
      <c r="G76" s="331">
        <v>0.17002691</v>
      </c>
      <c r="H76" s="331">
        <v>0.1655819375</v>
      </c>
      <c r="I76" s="331">
        <v>0.13500000000000001</v>
      </c>
      <c r="J76" s="331"/>
      <c r="K76" s="331">
        <v>0.16233539799999999</v>
      </c>
      <c r="L76" s="331">
        <v>0.18993854499999999</v>
      </c>
      <c r="M76" s="331">
        <v>0.39033941999999994</v>
      </c>
      <c r="N76" s="331">
        <v>0.38286191600000002</v>
      </c>
      <c r="O76" s="331">
        <v>0.38061282399999996</v>
      </c>
      <c r="P76" s="331">
        <v>0.34695945499999992</v>
      </c>
      <c r="Q76" s="331">
        <v>0.33516650686264043</v>
      </c>
      <c r="R76" s="331">
        <v>0.27600000000000002</v>
      </c>
      <c r="U76" s="161"/>
    </row>
    <row r="77" spans="1:21">
      <c r="A77" s="6" t="s">
        <v>50</v>
      </c>
      <c r="B77" s="332">
        <v>0</v>
      </c>
      <c r="C77" s="332">
        <v>0</v>
      </c>
      <c r="D77" s="332">
        <v>0</v>
      </c>
      <c r="E77" s="332">
        <v>0</v>
      </c>
      <c r="F77" s="332">
        <v>0</v>
      </c>
      <c r="G77" s="332">
        <v>0</v>
      </c>
      <c r="H77" s="332"/>
      <c r="I77" s="332"/>
      <c r="J77" s="331"/>
      <c r="K77" s="332">
        <v>5.7782999629999976</v>
      </c>
      <c r="L77" s="332">
        <v>5.6734121730000018</v>
      </c>
      <c r="M77" s="332">
        <v>5.6583407729999973</v>
      </c>
      <c r="N77" s="332">
        <v>5.598137091000015</v>
      </c>
      <c r="O77" s="332">
        <v>5.5681224249999968</v>
      </c>
      <c r="P77" s="332">
        <v>5.560291988000003</v>
      </c>
      <c r="Q77" s="332">
        <v>5.322314171875</v>
      </c>
      <c r="R77" s="332">
        <v>5.367</v>
      </c>
      <c r="U77" s="161"/>
    </row>
    <row r="78" spans="1:21">
      <c r="A78" s="6" t="s">
        <v>51</v>
      </c>
      <c r="B78" s="331">
        <v>0</v>
      </c>
      <c r="C78" s="331">
        <v>0</v>
      </c>
      <c r="D78" s="331">
        <v>0</v>
      </c>
      <c r="E78" s="331">
        <v>0</v>
      </c>
      <c r="F78" s="331">
        <v>0</v>
      </c>
      <c r="G78" s="331">
        <v>0</v>
      </c>
      <c r="H78" s="331"/>
      <c r="I78" s="331"/>
      <c r="J78" s="331"/>
      <c r="K78" s="331">
        <v>22.662478420000021</v>
      </c>
      <c r="L78" s="331">
        <v>22.649688460999979</v>
      </c>
      <c r="M78" s="331">
        <v>22.981775642000009</v>
      </c>
      <c r="N78" s="331">
        <v>22.831240107999996</v>
      </c>
      <c r="O78" s="331">
        <v>22.566276407000021</v>
      </c>
      <c r="P78" s="331">
        <v>22.518673790000015</v>
      </c>
      <c r="Q78" s="331">
        <v>22.178852171875</v>
      </c>
      <c r="R78" s="331">
        <v>22.143999999999998</v>
      </c>
      <c r="U78" s="161"/>
    </row>
    <row r="79" spans="1:21">
      <c r="A79" s="6" t="s">
        <v>52</v>
      </c>
      <c r="B79" s="332">
        <v>5.830351061</v>
      </c>
      <c r="C79" s="332">
        <v>6.0298335470000008</v>
      </c>
      <c r="D79" s="332">
        <v>6.5314737340000022</v>
      </c>
      <c r="E79" s="332">
        <v>6.4911657229999991</v>
      </c>
      <c r="F79" s="332">
        <v>6.4678560360000024</v>
      </c>
      <c r="G79" s="332">
        <v>6.4857456319999987</v>
      </c>
      <c r="H79" s="332">
        <v>6.476064</v>
      </c>
      <c r="I79" s="332">
        <v>6.3890000000000002</v>
      </c>
      <c r="J79" s="331"/>
      <c r="K79" s="332">
        <v>21.305457418000007</v>
      </c>
      <c r="L79" s="332">
        <v>21.836028488000014</v>
      </c>
      <c r="M79" s="332">
        <v>29.046096356999985</v>
      </c>
      <c r="N79" s="332">
        <v>28.879402696999986</v>
      </c>
      <c r="O79" s="332">
        <v>28.765094747999996</v>
      </c>
      <c r="P79" s="332">
        <v>28.60387809000002</v>
      </c>
      <c r="Q79" s="332">
        <v>28.221337890624998</v>
      </c>
      <c r="R79" s="332">
        <v>27.076000000000001</v>
      </c>
      <c r="U79" s="161"/>
    </row>
    <row r="80" spans="1:21">
      <c r="A80" s="6" t="s">
        <v>53</v>
      </c>
      <c r="B80" s="331">
        <v>7.1140561000000005E-2</v>
      </c>
      <c r="C80" s="331">
        <v>0.36463741</v>
      </c>
      <c r="D80" s="331">
        <v>0.4846132159999999</v>
      </c>
      <c r="E80" s="331">
        <v>0.49178303999999989</v>
      </c>
      <c r="F80" s="331">
        <v>0.49746629199999998</v>
      </c>
      <c r="G80" s="331">
        <v>0.49135761699999986</v>
      </c>
      <c r="H80" s="331">
        <v>0.47587403125</v>
      </c>
      <c r="I80" s="331">
        <v>0.48299999999999998</v>
      </c>
      <c r="J80" s="331"/>
      <c r="K80" s="331">
        <v>8.9858941000000025E-2</v>
      </c>
      <c r="L80" s="331">
        <v>0.428922303</v>
      </c>
      <c r="M80" s="331">
        <v>0.57122583599999976</v>
      </c>
      <c r="N80" s="331">
        <v>0.57756804199999989</v>
      </c>
      <c r="O80" s="331">
        <v>0.58531118100000012</v>
      </c>
      <c r="P80" s="331">
        <v>0.57341091799999955</v>
      </c>
      <c r="Q80" s="331">
        <v>0.55115048059082028</v>
      </c>
      <c r="R80" s="331">
        <v>0.55100000000000005</v>
      </c>
      <c r="U80" s="161"/>
    </row>
    <row r="81" spans="1:21">
      <c r="A81" s="6" t="s">
        <v>54</v>
      </c>
      <c r="B81" s="332">
        <v>0</v>
      </c>
      <c r="C81" s="332">
        <v>0</v>
      </c>
      <c r="D81" s="332">
        <v>0</v>
      </c>
      <c r="E81" s="332">
        <v>0</v>
      </c>
      <c r="F81" s="332">
        <v>0</v>
      </c>
      <c r="G81" s="332">
        <v>0</v>
      </c>
      <c r="H81" s="332">
        <v>1.1830006103515625E-3</v>
      </c>
      <c r="I81" s="332">
        <v>1E-3</v>
      </c>
      <c r="J81" s="331"/>
      <c r="K81" s="332">
        <v>0.19856632899999993</v>
      </c>
      <c r="L81" s="332">
        <v>0.38378690900000034</v>
      </c>
      <c r="M81" s="332">
        <v>0.48503279199999966</v>
      </c>
      <c r="N81" s="332">
        <v>0.48942948899999983</v>
      </c>
      <c r="O81" s="332">
        <v>0.48955790599999993</v>
      </c>
      <c r="P81" s="332">
        <v>0.48144015199999968</v>
      </c>
      <c r="Q81" s="332">
        <v>0.44372545373535155</v>
      </c>
      <c r="R81" s="332">
        <v>0.41</v>
      </c>
      <c r="U81" s="161"/>
    </row>
    <row r="82" spans="1:21">
      <c r="A82" s="6" t="s">
        <v>55</v>
      </c>
      <c r="B82" s="331">
        <v>5.3463884399999975</v>
      </c>
      <c r="C82" s="331">
        <v>5.4922193350000024</v>
      </c>
      <c r="D82" s="331">
        <v>6.010563249999997</v>
      </c>
      <c r="E82" s="331">
        <v>6.174443596999998</v>
      </c>
      <c r="F82" s="331">
        <v>6.4553050869999993</v>
      </c>
      <c r="G82" s="331">
        <v>6.4991485070000055</v>
      </c>
      <c r="H82" s="331">
        <v>6.3622030000000001</v>
      </c>
      <c r="I82" s="331">
        <v>6.48</v>
      </c>
      <c r="J82" s="331"/>
      <c r="K82" s="331">
        <v>31.502108336000035</v>
      </c>
      <c r="L82" s="331">
        <v>35.081949611999953</v>
      </c>
      <c r="M82" s="331">
        <v>39.001286327999985</v>
      </c>
      <c r="N82" s="331">
        <v>39.481573385999909</v>
      </c>
      <c r="O82" s="331">
        <v>39.663926750999984</v>
      </c>
      <c r="P82" s="331">
        <v>39.476129761999985</v>
      </c>
      <c r="Q82" s="331">
        <v>38.089762396484375</v>
      </c>
      <c r="R82" s="331">
        <v>37.536000000000001</v>
      </c>
      <c r="U82" s="161"/>
    </row>
    <row r="83" spans="1:21">
      <c r="A83" s="6" t="s">
        <v>56</v>
      </c>
      <c r="B83" s="332">
        <v>10.325284137000002</v>
      </c>
      <c r="C83" s="332">
        <v>10.739249694000005</v>
      </c>
      <c r="D83" s="332">
        <v>11.794034868999999</v>
      </c>
      <c r="E83" s="332">
        <v>12.638091616000001</v>
      </c>
      <c r="F83" s="332">
        <v>13.746766672000009</v>
      </c>
      <c r="G83" s="332">
        <v>13.678984839999995</v>
      </c>
      <c r="H83" s="332">
        <v>13.680484</v>
      </c>
      <c r="I83" s="332">
        <v>14.263</v>
      </c>
      <c r="J83" s="331"/>
      <c r="K83" s="332">
        <v>97.494063030999911</v>
      </c>
      <c r="L83" s="332">
        <v>105.81067245400014</v>
      </c>
      <c r="M83" s="332">
        <v>114.85338467000012</v>
      </c>
      <c r="N83" s="332">
        <v>120.25326337199986</v>
      </c>
      <c r="O83" s="332">
        <v>128.62780791599997</v>
      </c>
      <c r="P83" s="332">
        <v>127.36616657899988</v>
      </c>
      <c r="Q83" s="332">
        <v>125.89608306249998</v>
      </c>
      <c r="R83" s="332">
        <v>129.779</v>
      </c>
      <c r="U83" s="161"/>
    </row>
    <row r="84" spans="1:21">
      <c r="A84" s="6" t="s">
        <v>57</v>
      </c>
      <c r="B84" s="331">
        <v>0.10905890900000002</v>
      </c>
      <c r="C84" s="331">
        <v>0.11294059699999999</v>
      </c>
      <c r="D84" s="331">
        <v>0.12142439100000001</v>
      </c>
      <c r="E84" s="331">
        <v>0.11456000299999999</v>
      </c>
      <c r="F84" s="331">
        <v>0.11976985999999999</v>
      </c>
      <c r="G84" s="331">
        <v>0.12234386099999998</v>
      </c>
      <c r="H84" s="331">
        <v>0.115436125</v>
      </c>
      <c r="I84" s="331">
        <v>0.11</v>
      </c>
      <c r="J84" s="331"/>
      <c r="K84" s="331">
        <v>26.651039759000067</v>
      </c>
      <c r="L84" s="331">
        <v>26.87931237500004</v>
      </c>
      <c r="M84" s="331">
        <v>27.249139804000027</v>
      </c>
      <c r="N84" s="331">
        <v>26.766270533000032</v>
      </c>
      <c r="O84" s="331">
        <v>26.437307966000002</v>
      </c>
      <c r="P84" s="331">
        <v>26.711365062000045</v>
      </c>
      <c r="Q84" s="331">
        <v>26.403982499999998</v>
      </c>
      <c r="R84" s="331">
        <v>25.827999999999999</v>
      </c>
      <c r="U84" s="161"/>
    </row>
    <row r="85" spans="1:21">
      <c r="A85" s="6" t="s">
        <v>58</v>
      </c>
      <c r="B85" s="332">
        <v>0</v>
      </c>
      <c r="C85" s="332">
        <v>0</v>
      </c>
      <c r="D85" s="332">
        <v>0</v>
      </c>
      <c r="E85" s="332">
        <v>0</v>
      </c>
      <c r="F85" s="332">
        <v>0</v>
      </c>
      <c r="G85" s="332">
        <v>0</v>
      </c>
      <c r="H85" s="332"/>
      <c r="I85" s="332"/>
      <c r="J85" s="331"/>
      <c r="K85" s="332">
        <v>8.5503270000000017E-3</v>
      </c>
      <c r="L85" s="332">
        <v>8.489468E-3</v>
      </c>
      <c r="M85" s="332">
        <v>9.572681999999999E-3</v>
      </c>
      <c r="N85" s="332">
        <v>1.1107305999999997E-2</v>
      </c>
      <c r="O85" s="332">
        <v>1.1330732E-2</v>
      </c>
      <c r="P85" s="332">
        <v>1.1514729999999999E-2</v>
      </c>
      <c r="Q85" s="332">
        <v>1.1809494140625001E-2</v>
      </c>
      <c r="R85" s="332">
        <v>1.2E-2</v>
      </c>
      <c r="U85" s="161"/>
    </row>
    <row r="86" spans="1:21">
      <c r="A86" s="6" t="s">
        <v>208</v>
      </c>
      <c r="B86" s="331">
        <v>0</v>
      </c>
      <c r="C86" s="331">
        <v>0</v>
      </c>
      <c r="D86" s="331">
        <v>0.34442044200000005</v>
      </c>
      <c r="E86" s="331">
        <v>0.36552578900000005</v>
      </c>
      <c r="F86" s="331">
        <v>0.37201002700000019</v>
      </c>
      <c r="G86" s="331">
        <v>0.363931014</v>
      </c>
      <c r="H86" s="331">
        <v>0.34736162500000001</v>
      </c>
      <c r="I86" s="331">
        <v>0.34799999999999998</v>
      </c>
      <c r="J86" s="331"/>
      <c r="K86" s="331">
        <v>0</v>
      </c>
      <c r="L86" s="331">
        <v>0</v>
      </c>
      <c r="M86" s="331">
        <v>7.4840647579999908</v>
      </c>
      <c r="N86" s="331">
        <v>8.1938190269999875</v>
      </c>
      <c r="O86" s="331">
        <v>8.8631215310000009</v>
      </c>
      <c r="P86" s="331">
        <v>9.2406356750000089</v>
      </c>
      <c r="Q86" s="331">
        <v>9.2981401718750014</v>
      </c>
      <c r="R86" s="331">
        <v>9.1530000000000005</v>
      </c>
      <c r="U86" s="161"/>
    </row>
    <row r="87" spans="1:21">
      <c r="A87" s="6" t="s">
        <v>427</v>
      </c>
      <c r="B87" s="332"/>
      <c r="C87" s="332"/>
      <c r="D87" s="332"/>
      <c r="E87" s="332"/>
      <c r="F87" s="332"/>
      <c r="G87" s="332"/>
      <c r="H87" s="332"/>
      <c r="I87" s="332"/>
      <c r="J87" s="331"/>
      <c r="K87" s="332">
        <v>0</v>
      </c>
      <c r="L87" s="332">
        <v>0</v>
      </c>
      <c r="M87" s="332">
        <v>0</v>
      </c>
      <c r="N87" s="332">
        <v>1.1937994430000001</v>
      </c>
      <c r="O87" s="332">
        <v>1.1842300279999998</v>
      </c>
      <c r="P87" s="332">
        <v>1.2097971929999998</v>
      </c>
      <c r="Q87" s="332">
        <v>1.1995808750000001</v>
      </c>
      <c r="R87" s="332">
        <v>1.1850000000000001</v>
      </c>
      <c r="U87" s="161"/>
    </row>
    <row r="88" spans="1:21">
      <c r="A88" s="10" t="s">
        <v>453</v>
      </c>
      <c r="B88" s="333">
        <v>35.662219704100004</v>
      </c>
      <c r="C88" s="333">
        <v>38.207693491699999</v>
      </c>
      <c r="D88" s="333">
        <v>41.289032039100007</v>
      </c>
      <c r="E88" s="333">
        <f>SUM(E64:E86)</f>
        <v>41.815174388999999</v>
      </c>
      <c r="F88" s="333">
        <f>SUM(F64:F87)</f>
        <v>43.162590656000006</v>
      </c>
      <c r="G88" s="333">
        <f>SUM(G64:G87)</f>
        <v>42.629968259999998</v>
      </c>
      <c r="H88" s="333">
        <v>41.835116332641611</v>
      </c>
      <c r="I88" s="333">
        <v>48.01</v>
      </c>
      <c r="J88" s="331"/>
      <c r="K88" s="333">
        <v>382.64120419490001</v>
      </c>
      <c r="L88" s="333">
        <v>405.6570025263</v>
      </c>
      <c r="M88" s="333">
        <v>435.32015522089995</v>
      </c>
      <c r="N88" s="333">
        <f>SUM(N64:N87)</f>
        <v>442.55591647599977</v>
      </c>
      <c r="O88" s="333">
        <v>449.28475921879971</v>
      </c>
      <c r="P88" s="333">
        <v>445.4798908985</v>
      </c>
      <c r="Q88" s="333">
        <v>435.46403392785254</v>
      </c>
      <c r="R88" s="333">
        <v>477.29899999999998</v>
      </c>
      <c r="U88" s="161"/>
    </row>
    <row r="90" spans="1:21">
      <c r="A90" s="3" t="s">
        <v>441</v>
      </c>
    </row>
    <row r="91" spans="1:21">
      <c r="A91" s="3" t="s">
        <v>442</v>
      </c>
    </row>
    <row r="92" spans="1:21">
      <c r="A92" s="3" t="s">
        <v>443</v>
      </c>
    </row>
  </sheetData>
  <mergeCells count="15">
    <mergeCell ref="A62:A63"/>
    <mergeCell ref="A4:A5"/>
    <mergeCell ref="A33:A34"/>
    <mergeCell ref="B5:E5"/>
    <mergeCell ref="B4:E4"/>
    <mergeCell ref="K4:N4"/>
    <mergeCell ref="K5:N5"/>
    <mergeCell ref="B34:E34"/>
    <mergeCell ref="K34:N34"/>
    <mergeCell ref="B63:E63"/>
    <mergeCell ref="K63:N63"/>
    <mergeCell ref="B33:E33"/>
    <mergeCell ref="K33:N33"/>
    <mergeCell ref="B62:E62"/>
    <mergeCell ref="K62:N6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104"/>
  <sheetViews>
    <sheetView zoomScale="70" zoomScaleNormal="70" workbookViewId="0"/>
  </sheetViews>
  <sheetFormatPr baseColWidth="10" defaultRowHeight="15"/>
  <cols>
    <col min="1" max="3" width="11" style="3"/>
    <col min="4" max="4" width="39.375" style="3" customWidth="1"/>
    <col min="5" max="16384" width="11" style="3"/>
  </cols>
  <sheetData>
    <row r="1" spans="1:6">
      <c r="A1" s="24" t="s">
        <v>444</v>
      </c>
    </row>
    <row r="2" spans="1:6">
      <c r="A2" s="24"/>
      <c r="B2" s="3" t="s">
        <v>241</v>
      </c>
    </row>
    <row r="3" spans="1:6">
      <c r="E3" s="367" t="s">
        <v>457</v>
      </c>
      <c r="F3" s="367"/>
    </row>
    <row r="4" spans="1:6">
      <c r="A4" s="366" t="s">
        <v>65</v>
      </c>
      <c r="B4" s="366"/>
      <c r="C4" s="366"/>
      <c r="D4" s="366"/>
      <c r="E4" s="181" t="s">
        <v>35</v>
      </c>
      <c r="F4" s="181" t="s">
        <v>36</v>
      </c>
    </row>
    <row r="5" spans="1:6">
      <c r="A5" s="366"/>
      <c r="B5" s="366"/>
      <c r="C5" s="366"/>
      <c r="D5" s="366"/>
      <c r="E5" s="358" t="s">
        <v>23</v>
      </c>
      <c r="F5" s="358"/>
    </row>
    <row r="6" spans="1:6">
      <c r="A6" s="235" t="s">
        <v>66</v>
      </c>
      <c r="B6" s="236"/>
      <c r="C6" s="237"/>
      <c r="D6" s="237"/>
      <c r="E6" s="238">
        <v>76.849999999999994</v>
      </c>
      <c r="F6" s="238">
        <v>3.09</v>
      </c>
    </row>
    <row r="7" spans="1:6">
      <c r="A7" s="210" t="s">
        <v>67</v>
      </c>
      <c r="B7" s="211" t="s">
        <v>68</v>
      </c>
      <c r="C7" s="212"/>
      <c r="D7" s="212"/>
      <c r="E7" s="213">
        <v>66.58</v>
      </c>
      <c r="F7" s="213">
        <v>2.5099999999999998</v>
      </c>
    </row>
    <row r="8" spans="1:6">
      <c r="A8" s="214" t="s">
        <v>69</v>
      </c>
      <c r="B8" s="215" t="s">
        <v>70</v>
      </c>
      <c r="C8" s="216"/>
      <c r="D8" s="216"/>
      <c r="E8" s="217">
        <v>10.27</v>
      </c>
      <c r="F8" s="217">
        <v>0.57999999999999996</v>
      </c>
    </row>
    <row r="9" spans="1:6">
      <c r="A9" s="239" t="s">
        <v>71</v>
      </c>
      <c r="B9" s="240"/>
      <c r="C9" s="241"/>
      <c r="D9" s="241"/>
      <c r="E9" s="242">
        <v>24.99</v>
      </c>
      <c r="F9" s="242">
        <v>2.5499999999999998</v>
      </c>
    </row>
    <row r="10" spans="1:6" ht="15" customHeight="1">
      <c r="A10" s="210" t="s">
        <v>249</v>
      </c>
      <c r="B10" s="364" t="s">
        <v>250</v>
      </c>
      <c r="C10" s="364"/>
      <c r="D10" s="365"/>
      <c r="E10" s="213">
        <v>21.62</v>
      </c>
      <c r="F10" s="213">
        <v>2.2000000000000002</v>
      </c>
    </row>
    <row r="11" spans="1:6">
      <c r="A11" s="210" t="s">
        <v>251</v>
      </c>
      <c r="B11" s="219" t="s">
        <v>252</v>
      </c>
      <c r="C11" s="212"/>
      <c r="D11" s="212"/>
      <c r="E11" s="213">
        <v>3.24</v>
      </c>
      <c r="F11" s="213">
        <v>0.33</v>
      </c>
    </row>
    <row r="12" spans="1:6" ht="15" customHeight="1">
      <c r="A12" s="210" t="s">
        <v>253</v>
      </c>
      <c r="B12" s="364" t="s">
        <v>254</v>
      </c>
      <c r="C12" s="364"/>
      <c r="D12" s="365"/>
      <c r="E12" s="213"/>
      <c r="F12" s="213"/>
    </row>
    <row r="13" spans="1:6">
      <c r="A13" s="214" t="s">
        <v>255</v>
      </c>
      <c r="B13" s="215" t="s">
        <v>256</v>
      </c>
      <c r="C13" s="216"/>
      <c r="D13" s="216"/>
      <c r="E13" s="217">
        <v>0.13</v>
      </c>
      <c r="F13" s="217">
        <v>0.01</v>
      </c>
    </row>
    <row r="14" spans="1:6">
      <c r="A14" s="239" t="s">
        <v>72</v>
      </c>
      <c r="B14" s="240"/>
      <c r="C14" s="241"/>
      <c r="D14" s="241"/>
      <c r="E14" s="242">
        <v>140.31</v>
      </c>
      <c r="F14" s="242">
        <v>2.88</v>
      </c>
    </row>
    <row r="15" spans="1:6">
      <c r="A15" s="210" t="s">
        <v>257</v>
      </c>
      <c r="B15" s="211" t="s">
        <v>258</v>
      </c>
      <c r="C15" s="212"/>
      <c r="D15" s="212"/>
      <c r="E15" s="213">
        <v>110.87</v>
      </c>
      <c r="F15" s="213">
        <v>1.1000000000000001</v>
      </c>
    </row>
    <row r="16" spans="1:6">
      <c r="A16" s="214" t="s">
        <v>259</v>
      </c>
      <c r="B16" s="215" t="s">
        <v>260</v>
      </c>
      <c r="C16" s="216"/>
      <c r="D16" s="216"/>
      <c r="E16" s="217">
        <v>29.45</v>
      </c>
      <c r="F16" s="217">
        <v>1.78</v>
      </c>
    </row>
    <row r="17" spans="1:6">
      <c r="A17" s="239" t="s">
        <v>73</v>
      </c>
      <c r="B17" s="240"/>
      <c r="C17" s="241"/>
      <c r="D17" s="241"/>
      <c r="E17" s="242">
        <v>980.9</v>
      </c>
      <c r="F17" s="242">
        <v>31.14</v>
      </c>
    </row>
    <row r="18" spans="1:6">
      <c r="A18" s="210" t="s">
        <v>261</v>
      </c>
      <c r="B18" s="211" t="s">
        <v>262</v>
      </c>
      <c r="C18" s="212"/>
      <c r="D18" s="212"/>
      <c r="E18" s="213">
        <v>790.57</v>
      </c>
      <c r="F18" s="213">
        <v>20.8</v>
      </c>
    </row>
    <row r="19" spans="1:6">
      <c r="A19" s="210" t="s">
        <v>263</v>
      </c>
      <c r="B19" s="219" t="s">
        <v>264</v>
      </c>
      <c r="C19" s="212"/>
      <c r="D19" s="212"/>
      <c r="E19" s="213">
        <v>123.81</v>
      </c>
      <c r="F19" s="213">
        <v>9.8000000000000007</v>
      </c>
    </row>
    <row r="20" spans="1:6">
      <c r="A20" s="210" t="s">
        <v>265</v>
      </c>
      <c r="B20" s="219" t="s">
        <v>266</v>
      </c>
      <c r="C20" s="212"/>
      <c r="D20" s="212"/>
      <c r="E20" s="213">
        <v>4.76</v>
      </c>
      <c r="F20" s="213">
        <v>0</v>
      </c>
    </row>
    <row r="21" spans="1:6">
      <c r="A21" s="210" t="s">
        <v>267</v>
      </c>
      <c r="B21" s="219" t="s">
        <v>268</v>
      </c>
      <c r="C21" s="212"/>
      <c r="D21" s="212"/>
      <c r="E21" s="213">
        <v>16.32</v>
      </c>
      <c r="F21" s="213">
        <v>0</v>
      </c>
    </row>
    <row r="22" spans="1:6">
      <c r="A22" s="210" t="s">
        <v>269</v>
      </c>
      <c r="B22" s="219" t="s">
        <v>270</v>
      </c>
      <c r="C22" s="212"/>
      <c r="D22" s="212"/>
      <c r="E22" s="213">
        <v>35.6</v>
      </c>
      <c r="F22" s="213">
        <v>0.54</v>
      </c>
    </row>
    <row r="23" spans="1:6">
      <c r="A23" s="210" t="s">
        <v>271</v>
      </c>
      <c r="B23" s="219" t="s">
        <v>272</v>
      </c>
      <c r="C23" s="212"/>
      <c r="D23" s="212"/>
      <c r="E23" s="213">
        <v>4.8499999999999996</v>
      </c>
      <c r="F23" s="213">
        <v>0</v>
      </c>
    </row>
    <row r="24" spans="1:6">
      <c r="A24" s="210" t="s">
        <v>273</v>
      </c>
      <c r="B24" s="219" t="s">
        <v>274</v>
      </c>
      <c r="C24" s="212"/>
      <c r="D24" s="212"/>
      <c r="E24" s="213">
        <v>2.25</v>
      </c>
      <c r="F24" s="213">
        <v>0</v>
      </c>
    </row>
    <row r="25" spans="1:6">
      <c r="A25" s="214" t="s">
        <v>275</v>
      </c>
      <c r="B25" s="215" t="s">
        <v>276</v>
      </c>
      <c r="C25" s="216"/>
      <c r="D25" s="216"/>
      <c r="E25" s="213">
        <v>2.74</v>
      </c>
      <c r="F25" s="213">
        <v>0</v>
      </c>
    </row>
    <row r="26" spans="1:6">
      <c r="A26" s="239" t="s">
        <v>74</v>
      </c>
      <c r="B26" s="240"/>
      <c r="C26" s="241"/>
      <c r="D26" s="241"/>
      <c r="E26" s="242">
        <v>190.44</v>
      </c>
      <c r="F26" s="242">
        <v>6.96</v>
      </c>
    </row>
    <row r="27" spans="1:6">
      <c r="A27" s="210" t="s">
        <v>277</v>
      </c>
      <c r="B27" s="211" t="s">
        <v>278</v>
      </c>
      <c r="C27" s="212"/>
      <c r="D27" s="212"/>
      <c r="E27" s="213">
        <v>122.59</v>
      </c>
      <c r="F27" s="213">
        <v>3.27</v>
      </c>
    </row>
    <row r="28" spans="1:6">
      <c r="A28" s="210" t="s">
        <v>279</v>
      </c>
      <c r="B28" s="219" t="s">
        <v>280</v>
      </c>
      <c r="C28" s="212"/>
      <c r="D28" s="212"/>
      <c r="E28" s="213">
        <v>32.9</v>
      </c>
      <c r="F28" s="213">
        <v>1.5</v>
      </c>
    </row>
    <row r="29" spans="1:6">
      <c r="A29" s="210" t="s">
        <v>281</v>
      </c>
      <c r="B29" s="211" t="s">
        <v>282</v>
      </c>
      <c r="C29" s="212"/>
      <c r="D29" s="212"/>
      <c r="E29" s="213">
        <v>3.16</v>
      </c>
      <c r="F29" s="213">
        <v>0.06</v>
      </c>
    </row>
    <row r="30" spans="1:6">
      <c r="A30" s="210" t="s">
        <v>283</v>
      </c>
      <c r="B30" s="219" t="s">
        <v>284</v>
      </c>
      <c r="C30" s="212"/>
      <c r="D30" s="212"/>
      <c r="E30" s="213">
        <v>26.58</v>
      </c>
      <c r="F30" s="213">
        <v>0.77</v>
      </c>
    </row>
    <row r="31" spans="1:6">
      <c r="A31" s="210" t="s">
        <v>285</v>
      </c>
      <c r="B31" s="211" t="s">
        <v>286</v>
      </c>
      <c r="C31" s="212"/>
      <c r="D31" s="212"/>
      <c r="E31" s="213">
        <v>4.1500000000000004</v>
      </c>
      <c r="F31" s="213">
        <v>0.28000000000000003</v>
      </c>
    </row>
    <row r="32" spans="1:6">
      <c r="A32" s="214" t="s">
        <v>287</v>
      </c>
      <c r="B32" s="215" t="s">
        <v>288</v>
      </c>
      <c r="C32" s="216"/>
      <c r="D32" s="216"/>
      <c r="E32" s="217">
        <v>1.07</v>
      </c>
      <c r="F32" s="217">
        <v>1.07</v>
      </c>
    </row>
    <row r="33" spans="1:6">
      <c r="A33" s="239" t="s">
        <v>75</v>
      </c>
      <c r="B33" s="240"/>
      <c r="C33" s="241"/>
      <c r="D33" s="241"/>
      <c r="E33" s="242">
        <v>511.3</v>
      </c>
      <c r="F33" s="242">
        <v>27.75</v>
      </c>
    </row>
    <row r="34" spans="1:6">
      <c r="A34" s="210" t="s">
        <v>289</v>
      </c>
      <c r="B34" s="211" t="s">
        <v>290</v>
      </c>
      <c r="C34" s="212"/>
      <c r="D34" s="212"/>
      <c r="E34" s="213">
        <v>2.48</v>
      </c>
      <c r="F34" s="213">
        <v>0.52</v>
      </c>
    </row>
    <row r="35" spans="1:6" ht="15" customHeight="1">
      <c r="A35" s="210" t="s">
        <v>291</v>
      </c>
      <c r="B35" s="364" t="s">
        <v>292</v>
      </c>
      <c r="C35" s="364"/>
      <c r="D35" s="365"/>
      <c r="E35" s="213">
        <v>0.84</v>
      </c>
      <c r="F35" s="213">
        <v>0</v>
      </c>
    </row>
    <row r="36" spans="1:6">
      <c r="A36" s="210" t="s">
        <v>293</v>
      </c>
      <c r="B36" s="219" t="s">
        <v>294</v>
      </c>
      <c r="C36" s="212"/>
      <c r="D36" s="212"/>
      <c r="E36" s="220">
        <v>1.03</v>
      </c>
      <c r="F36" s="220">
        <v>0.24</v>
      </c>
    </row>
    <row r="37" spans="1:6">
      <c r="A37" s="210" t="s">
        <v>295</v>
      </c>
      <c r="B37" s="219" t="s">
        <v>296</v>
      </c>
      <c r="C37" s="212"/>
      <c r="D37" s="212"/>
      <c r="E37" s="220">
        <v>2.1800000000000002</v>
      </c>
      <c r="F37" s="220">
        <v>7.0000000000000007E-2</v>
      </c>
    </row>
    <row r="38" spans="1:6">
      <c r="A38" s="210" t="s">
        <v>297</v>
      </c>
      <c r="B38" s="219" t="s">
        <v>298</v>
      </c>
      <c r="C38" s="212"/>
      <c r="D38" s="212"/>
      <c r="E38" s="220">
        <v>1.74</v>
      </c>
      <c r="F38" s="220">
        <v>0.23</v>
      </c>
    </row>
    <row r="39" spans="1:6">
      <c r="A39" s="210" t="s">
        <v>299</v>
      </c>
      <c r="B39" s="211" t="s">
        <v>300</v>
      </c>
      <c r="C39" s="212"/>
      <c r="D39" s="212"/>
      <c r="E39" s="213">
        <v>91.95</v>
      </c>
      <c r="F39" s="213">
        <v>1.95</v>
      </c>
    </row>
    <row r="40" spans="1:6">
      <c r="A40" s="210" t="s">
        <v>301</v>
      </c>
      <c r="B40" s="219" t="s">
        <v>302</v>
      </c>
      <c r="C40" s="222"/>
      <c r="D40" s="222"/>
      <c r="E40" s="223">
        <v>56.96</v>
      </c>
      <c r="F40" s="223">
        <v>0.21</v>
      </c>
    </row>
    <row r="41" spans="1:6">
      <c r="A41" s="210" t="s">
        <v>303</v>
      </c>
      <c r="B41" s="219" t="s">
        <v>304</v>
      </c>
      <c r="C41" s="209"/>
      <c r="D41" s="209"/>
      <c r="E41" s="224">
        <v>5.7</v>
      </c>
      <c r="F41" s="224">
        <v>0.45</v>
      </c>
    </row>
    <row r="42" spans="1:6">
      <c r="A42" s="210" t="s">
        <v>305</v>
      </c>
      <c r="B42" s="219" t="s">
        <v>306</v>
      </c>
      <c r="C42" s="212"/>
      <c r="D42" s="212"/>
      <c r="E42" s="220">
        <v>11.05</v>
      </c>
      <c r="F42" s="220">
        <v>0.61</v>
      </c>
    </row>
    <row r="43" spans="1:6">
      <c r="A43" s="210" t="s">
        <v>307</v>
      </c>
      <c r="B43" s="219" t="s">
        <v>308</v>
      </c>
      <c r="C43" s="225"/>
      <c r="D43" s="225"/>
      <c r="E43" s="220">
        <v>140.41</v>
      </c>
      <c r="F43" s="220">
        <v>11</v>
      </c>
    </row>
    <row r="44" spans="1:6">
      <c r="A44" s="210" t="s">
        <v>309</v>
      </c>
      <c r="B44" s="226" t="s">
        <v>308</v>
      </c>
      <c r="C44" s="225"/>
      <c r="D44" s="225"/>
      <c r="E44" s="220">
        <v>4.59</v>
      </c>
      <c r="F44" s="220">
        <v>0</v>
      </c>
    </row>
    <row r="45" spans="1:6">
      <c r="A45" s="210" t="s">
        <v>310</v>
      </c>
      <c r="B45" s="227" t="s">
        <v>311</v>
      </c>
      <c r="C45" s="212"/>
      <c r="D45" s="212"/>
      <c r="E45" s="213">
        <v>7.36</v>
      </c>
      <c r="F45" s="213">
        <v>0.01</v>
      </c>
    </row>
    <row r="46" spans="1:6">
      <c r="A46" s="210" t="s">
        <v>312</v>
      </c>
      <c r="B46" s="219" t="s">
        <v>313</v>
      </c>
      <c r="C46" s="222"/>
      <c r="D46" s="222"/>
      <c r="E46" s="223">
        <v>3.47</v>
      </c>
      <c r="F46" s="223">
        <v>0.2</v>
      </c>
    </row>
    <row r="47" spans="1:6">
      <c r="A47" s="210" t="s">
        <v>314</v>
      </c>
      <c r="B47" s="219" t="s">
        <v>315</v>
      </c>
      <c r="C47" s="228"/>
      <c r="D47" s="229"/>
      <c r="E47" s="224">
        <v>109.5</v>
      </c>
      <c r="F47" s="224">
        <v>4.6900000000000004</v>
      </c>
    </row>
    <row r="48" spans="1:6">
      <c r="A48" s="210" t="s">
        <v>316</v>
      </c>
      <c r="B48" s="219" t="s">
        <v>317</v>
      </c>
      <c r="C48" s="212"/>
      <c r="D48" s="212"/>
      <c r="E48" s="220">
        <v>14.03</v>
      </c>
      <c r="F48" s="220">
        <v>1.52</v>
      </c>
    </row>
    <row r="49" spans="1:6">
      <c r="A49" s="210" t="s">
        <v>318</v>
      </c>
      <c r="B49" s="219" t="s">
        <v>319</v>
      </c>
      <c r="C49" s="212"/>
      <c r="D49" s="212"/>
      <c r="E49" s="220">
        <v>22.66</v>
      </c>
      <c r="F49" s="220">
        <v>0.7</v>
      </c>
    </row>
    <row r="50" spans="1:6">
      <c r="A50" s="210" t="s">
        <v>320</v>
      </c>
      <c r="B50" s="211" t="s">
        <v>321</v>
      </c>
      <c r="C50" s="212"/>
      <c r="D50" s="212"/>
      <c r="E50" s="213">
        <v>7.66</v>
      </c>
      <c r="F50" s="213">
        <v>5</v>
      </c>
    </row>
    <row r="51" spans="1:6">
      <c r="A51" s="210" t="s">
        <v>322</v>
      </c>
      <c r="B51" s="219" t="s">
        <v>323</v>
      </c>
      <c r="C51" s="222"/>
      <c r="D51" s="222"/>
      <c r="E51" s="223">
        <v>0.67</v>
      </c>
      <c r="F51" s="223">
        <v>0</v>
      </c>
    </row>
    <row r="52" spans="1:6">
      <c r="A52" s="210" t="s">
        <v>324</v>
      </c>
      <c r="B52" s="219" t="s">
        <v>325</v>
      </c>
      <c r="C52" s="228"/>
      <c r="D52" s="229"/>
      <c r="E52" s="224">
        <v>25.15</v>
      </c>
      <c r="F52" s="224">
        <v>0.31</v>
      </c>
    </row>
    <row r="53" spans="1:6">
      <c r="A53" s="214" t="s">
        <v>326</v>
      </c>
      <c r="B53" s="215" t="s">
        <v>327</v>
      </c>
      <c r="C53" s="216"/>
      <c r="D53" s="216"/>
      <c r="E53" s="221">
        <v>1.87</v>
      </c>
      <c r="F53" s="221">
        <v>0.04</v>
      </c>
    </row>
    <row r="54" spans="1:6">
      <c r="A54" s="239" t="s">
        <v>76</v>
      </c>
      <c r="B54" s="240"/>
      <c r="C54" s="241"/>
      <c r="D54" s="241"/>
      <c r="E54" s="242">
        <v>109.73</v>
      </c>
      <c r="F54" s="242">
        <v>4.42</v>
      </c>
    </row>
    <row r="55" spans="1:6" ht="15" customHeight="1">
      <c r="A55" s="210" t="s">
        <v>328</v>
      </c>
      <c r="B55" s="364" t="s">
        <v>329</v>
      </c>
      <c r="C55" s="364"/>
      <c r="D55" s="365"/>
      <c r="E55" s="213">
        <v>0.48</v>
      </c>
      <c r="F55" s="213">
        <v>0.45</v>
      </c>
    </row>
    <row r="56" spans="1:6">
      <c r="A56" s="210" t="s">
        <v>330</v>
      </c>
      <c r="B56" s="219" t="s">
        <v>331</v>
      </c>
      <c r="C56" s="212"/>
      <c r="D56" s="212"/>
      <c r="E56" s="213">
        <v>11.84</v>
      </c>
      <c r="F56" s="213">
        <v>0.42</v>
      </c>
    </row>
    <row r="57" spans="1:6">
      <c r="A57" s="210" t="s">
        <v>332</v>
      </c>
      <c r="B57" s="219" t="s">
        <v>333</v>
      </c>
      <c r="C57" s="212"/>
      <c r="D57" s="212"/>
      <c r="E57" s="213">
        <v>76.75</v>
      </c>
      <c r="F57" s="213">
        <v>0.67</v>
      </c>
    </row>
    <row r="58" spans="1:6">
      <c r="A58" s="210" t="s">
        <v>334</v>
      </c>
      <c r="B58" s="211" t="s">
        <v>335</v>
      </c>
      <c r="C58" s="212"/>
      <c r="D58" s="212"/>
      <c r="E58" s="213">
        <v>2.9</v>
      </c>
      <c r="F58" s="213">
        <v>0.09</v>
      </c>
    </row>
    <row r="59" spans="1:6">
      <c r="A59" s="210" t="s">
        <v>336</v>
      </c>
      <c r="B59" s="219" t="s">
        <v>337</v>
      </c>
      <c r="C59" s="212"/>
      <c r="D59" s="212"/>
      <c r="E59" s="213">
        <v>15.45</v>
      </c>
      <c r="F59" s="213">
        <v>2.6</v>
      </c>
    </row>
    <row r="60" spans="1:6">
      <c r="A60" s="210" t="s">
        <v>338</v>
      </c>
      <c r="B60" s="219" t="s">
        <v>339</v>
      </c>
      <c r="C60" s="212"/>
      <c r="D60" s="212"/>
      <c r="E60" s="213">
        <v>0.1</v>
      </c>
      <c r="F60" s="213">
        <v>0</v>
      </c>
    </row>
    <row r="61" spans="1:6">
      <c r="A61" s="214" t="s">
        <v>340</v>
      </c>
      <c r="B61" s="215" t="s">
        <v>341</v>
      </c>
      <c r="C61" s="230"/>
      <c r="D61" s="230"/>
      <c r="E61" s="231">
        <v>2.23</v>
      </c>
      <c r="F61" s="231">
        <v>0.17</v>
      </c>
    </row>
    <row r="62" spans="1:6">
      <c r="A62" s="243" t="s">
        <v>77</v>
      </c>
      <c r="B62" s="244"/>
      <c r="C62" s="245"/>
      <c r="D62" s="245"/>
      <c r="E62" s="246">
        <v>2629.22</v>
      </c>
      <c r="F62" s="246">
        <v>257.91000000000003</v>
      </c>
    </row>
    <row r="63" spans="1:6">
      <c r="A63" s="243" t="s">
        <v>78</v>
      </c>
      <c r="B63" s="244"/>
      <c r="C63" s="247"/>
      <c r="D63" s="247"/>
      <c r="E63" s="248">
        <v>1045.05</v>
      </c>
      <c r="F63" s="248">
        <v>112.38</v>
      </c>
    </row>
    <row r="64" spans="1:6">
      <c r="A64" s="236" t="s">
        <v>79</v>
      </c>
      <c r="B64" s="249"/>
      <c r="C64" s="250"/>
      <c r="D64" s="250"/>
      <c r="E64" s="242">
        <v>5.97</v>
      </c>
      <c r="F64" s="242"/>
    </row>
    <row r="65" spans="1:6">
      <c r="A65" s="239" t="s">
        <v>80</v>
      </c>
      <c r="B65" s="240"/>
      <c r="C65" s="240"/>
      <c r="D65" s="240"/>
      <c r="E65" s="242">
        <v>2318.79</v>
      </c>
      <c r="F65" s="242">
        <v>22.88</v>
      </c>
    </row>
    <row r="66" spans="1:6">
      <c r="A66" s="210" t="s">
        <v>342</v>
      </c>
      <c r="B66" s="211" t="s">
        <v>343</v>
      </c>
      <c r="C66" s="212"/>
      <c r="D66" s="212"/>
      <c r="E66" s="213">
        <v>2097.83</v>
      </c>
      <c r="F66" s="213">
        <v>0.98</v>
      </c>
    </row>
    <row r="67" spans="1:6">
      <c r="A67" s="210" t="s">
        <v>344</v>
      </c>
      <c r="B67" s="219" t="s">
        <v>345</v>
      </c>
      <c r="C67" s="212"/>
      <c r="D67" s="212"/>
      <c r="E67" s="213">
        <v>112.49</v>
      </c>
      <c r="F67" s="213">
        <v>17.059999999999999</v>
      </c>
    </row>
    <row r="68" spans="1:6">
      <c r="A68" s="214" t="s">
        <v>346</v>
      </c>
      <c r="B68" s="215" t="s">
        <v>347</v>
      </c>
      <c r="C68" s="216"/>
      <c r="D68" s="216"/>
      <c r="E68" s="217">
        <v>108.47</v>
      </c>
      <c r="F68" s="217">
        <v>4.83</v>
      </c>
    </row>
    <row r="69" spans="1:6">
      <c r="A69" s="239" t="s">
        <v>81</v>
      </c>
      <c r="B69" s="240"/>
      <c r="C69" s="240"/>
      <c r="D69" s="240"/>
      <c r="E69" s="242">
        <v>297.58999999999997</v>
      </c>
      <c r="F69" s="242">
        <v>3.22</v>
      </c>
    </row>
    <row r="70" spans="1:6">
      <c r="A70" s="210" t="s">
        <v>348</v>
      </c>
      <c r="B70" s="211" t="s">
        <v>349</v>
      </c>
      <c r="C70" s="212"/>
      <c r="D70" s="212"/>
      <c r="E70" s="213">
        <v>243.46</v>
      </c>
      <c r="F70" s="213">
        <v>1.05</v>
      </c>
    </row>
    <row r="71" spans="1:6">
      <c r="A71" s="214" t="s">
        <v>350</v>
      </c>
      <c r="B71" s="232" t="s">
        <v>351</v>
      </c>
      <c r="C71" s="216"/>
      <c r="D71" s="216"/>
      <c r="E71" s="217">
        <v>54.13</v>
      </c>
      <c r="F71" s="217">
        <v>2.1800000000000002</v>
      </c>
    </row>
    <row r="72" spans="1:6">
      <c r="A72" s="239" t="s">
        <v>82</v>
      </c>
      <c r="B72" s="240"/>
      <c r="C72" s="241"/>
      <c r="D72" s="241"/>
      <c r="E72" s="242">
        <v>0.51</v>
      </c>
      <c r="F72" s="242">
        <v>0.5</v>
      </c>
    </row>
    <row r="73" spans="1:6">
      <c r="A73" s="210" t="s">
        <v>352</v>
      </c>
      <c r="B73" s="211" t="s">
        <v>353</v>
      </c>
      <c r="C73" s="212"/>
      <c r="D73" s="212"/>
      <c r="E73" s="213">
        <v>0.5</v>
      </c>
      <c r="F73" s="213">
        <v>0.5</v>
      </c>
    </row>
    <row r="74" spans="1:6">
      <c r="A74" s="214" t="s">
        <v>354</v>
      </c>
      <c r="B74" s="215" t="s">
        <v>355</v>
      </c>
      <c r="C74" s="216"/>
      <c r="D74" s="216"/>
      <c r="E74" s="217">
        <v>0.01</v>
      </c>
      <c r="F74" s="217"/>
    </row>
    <row r="75" spans="1:6">
      <c r="A75" s="218" t="s">
        <v>356</v>
      </c>
      <c r="B75" s="240"/>
      <c r="C75" s="241"/>
      <c r="D75" s="241"/>
      <c r="E75" s="242">
        <v>75.02</v>
      </c>
      <c r="F75" s="242">
        <v>4.01</v>
      </c>
    </row>
    <row r="76" spans="1:6">
      <c r="A76" s="210" t="s">
        <v>357</v>
      </c>
      <c r="B76" s="211" t="s">
        <v>358</v>
      </c>
      <c r="C76" s="212"/>
      <c r="D76" s="212"/>
      <c r="E76" s="213">
        <v>1.25</v>
      </c>
      <c r="F76" s="213">
        <v>0.09</v>
      </c>
    </row>
    <row r="77" spans="1:6">
      <c r="A77" s="210" t="s">
        <v>359</v>
      </c>
      <c r="B77" s="219" t="s">
        <v>360</v>
      </c>
      <c r="C77" s="225"/>
      <c r="D77" s="225"/>
      <c r="E77" s="213">
        <v>6.03</v>
      </c>
      <c r="F77" s="213">
        <v>0.47</v>
      </c>
    </row>
    <row r="78" spans="1:6">
      <c r="A78" s="210" t="s">
        <v>361</v>
      </c>
      <c r="B78" s="211" t="s">
        <v>362</v>
      </c>
      <c r="C78" s="225"/>
      <c r="D78" s="225"/>
      <c r="E78" s="213">
        <v>4.5599999999999996</v>
      </c>
      <c r="F78" s="213">
        <v>0.11</v>
      </c>
    </row>
    <row r="79" spans="1:6">
      <c r="A79" s="210" t="s">
        <v>363</v>
      </c>
      <c r="B79" s="219" t="s">
        <v>364</v>
      </c>
      <c r="C79" s="225"/>
      <c r="D79" s="225"/>
      <c r="E79" s="213"/>
      <c r="F79" s="213"/>
    </row>
    <row r="80" spans="1:6">
      <c r="A80" s="210" t="s">
        <v>365</v>
      </c>
      <c r="B80" s="211" t="s">
        <v>366</v>
      </c>
      <c r="C80" s="225"/>
      <c r="D80" s="225"/>
      <c r="E80" s="213">
        <v>3.11</v>
      </c>
      <c r="F80" s="213">
        <v>0.21</v>
      </c>
    </row>
    <row r="81" spans="1:6">
      <c r="A81" s="210" t="s">
        <v>367</v>
      </c>
      <c r="B81" s="211" t="s">
        <v>368</v>
      </c>
      <c r="C81" s="225"/>
      <c r="D81" s="225"/>
      <c r="E81" s="213">
        <v>0.49</v>
      </c>
      <c r="F81" s="213">
        <v>0</v>
      </c>
    </row>
    <row r="82" spans="1:6">
      <c r="A82" s="210" t="s">
        <v>369</v>
      </c>
      <c r="B82" s="219" t="s">
        <v>370</v>
      </c>
      <c r="C82" s="212"/>
      <c r="D82" s="212"/>
      <c r="E82" s="213"/>
      <c r="F82" s="213"/>
    </row>
    <row r="83" spans="1:6">
      <c r="A83" s="210" t="s">
        <v>371</v>
      </c>
      <c r="B83" s="211" t="s">
        <v>372</v>
      </c>
      <c r="C83" s="225"/>
      <c r="D83" s="225"/>
      <c r="E83" s="213">
        <v>1.46</v>
      </c>
      <c r="F83" s="213">
        <v>0.35</v>
      </c>
    </row>
    <row r="84" spans="1:6">
      <c r="A84" s="210" t="s">
        <v>373</v>
      </c>
      <c r="B84" s="219" t="s">
        <v>374</v>
      </c>
      <c r="C84" s="225"/>
      <c r="D84" s="225"/>
      <c r="E84" s="213">
        <v>4.5599999999999996</v>
      </c>
      <c r="F84" s="213">
        <v>0.42</v>
      </c>
    </row>
    <row r="85" spans="1:6" ht="15" customHeight="1">
      <c r="A85" s="210" t="s">
        <v>375</v>
      </c>
      <c r="B85" s="364" t="s">
        <v>399</v>
      </c>
      <c r="C85" s="364"/>
      <c r="D85" s="365"/>
      <c r="E85" s="213">
        <v>1.0900000000000001</v>
      </c>
      <c r="F85" s="213">
        <v>0.04</v>
      </c>
    </row>
    <row r="86" spans="1:6">
      <c r="A86" s="210" t="s">
        <v>376</v>
      </c>
      <c r="B86" s="211" t="s">
        <v>377</v>
      </c>
      <c r="C86" s="225"/>
      <c r="D86" s="225"/>
      <c r="E86" s="213">
        <v>1.82</v>
      </c>
      <c r="F86" s="213">
        <v>0</v>
      </c>
    </row>
    <row r="87" spans="1:6">
      <c r="A87" s="210" t="s">
        <v>378</v>
      </c>
      <c r="B87" s="219" t="s">
        <v>379</v>
      </c>
      <c r="C87" s="212"/>
      <c r="D87" s="212"/>
      <c r="E87" s="213">
        <v>3.51</v>
      </c>
      <c r="F87" s="213">
        <v>0.18</v>
      </c>
    </row>
    <row r="88" spans="1:6">
      <c r="A88" s="210" t="s">
        <v>380</v>
      </c>
      <c r="B88" s="219" t="s">
        <v>381</v>
      </c>
      <c r="C88" s="212"/>
      <c r="D88" s="212"/>
      <c r="E88" s="213">
        <v>3.91</v>
      </c>
      <c r="F88" s="213">
        <v>0.49</v>
      </c>
    </row>
    <row r="89" spans="1:6">
      <c r="A89" s="210" t="s">
        <v>382</v>
      </c>
      <c r="B89" s="211" t="s">
        <v>383</v>
      </c>
      <c r="C89" s="212"/>
      <c r="D89" s="212"/>
      <c r="E89" s="213"/>
      <c r="F89" s="213"/>
    </row>
    <row r="90" spans="1:6" ht="15" customHeight="1">
      <c r="A90" s="210" t="s">
        <v>384</v>
      </c>
      <c r="B90" s="364" t="s">
        <v>400</v>
      </c>
      <c r="C90" s="364"/>
      <c r="D90" s="365"/>
      <c r="E90" s="213">
        <v>3.03</v>
      </c>
      <c r="F90" s="213">
        <v>0.16</v>
      </c>
    </row>
    <row r="91" spans="1:6">
      <c r="A91" s="210" t="s">
        <v>385</v>
      </c>
      <c r="B91" s="211" t="s">
        <v>386</v>
      </c>
      <c r="C91" s="212"/>
      <c r="D91" s="212"/>
      <c r="E91" s="213">
        <v>26.96</v>
      </c>
      <c r="F91" s="213">
        <v>1</v>
      </c>
    </row>
    <row r="92" spans="1:6">
      <c r="A92" s="210" t="s">
        <v>387</v>
      </c>
      <c r="B92" s="219" t="s">
        <v>388</v>
      </c>
      <c r="C92" s="212"/>
      <c r="D92" s="212"/>
      <c r="E92" s="213">
        <v>8.2899999999999991</v>
      </c>
      <c r="F92" s="213">
        <v>0.43</v>
      </c>
    </row>
    <row r="93" spans="1:6" ht="15" customHeight="1">
      <c r="A93" s="214" t="s">
        <v>389</v>
      </c>
      <c r="B93" s="233" t="s">
        <v>390</v>
      </c>
      <c r="C93" s="208"/>
      <c r="D93" s="208"/>
      <c r="E93" s="217">
        <v>4.96</v>
      </c>
      <c r="F93" s="217">
        <v>0.05</v>
      </c>
    </row>
    <row r="94" spans="1:6">
      <c r="A94" s="239" t="s">
        <v>84</v>
      </c>
      <c r="B94" s="240"/>
      <c r="C94" s="241"/>
      <c r="D94" s="241"/>
      <c r="E94" s="242">
        <v>199.89</v>
      </c>
      <c r="F94" s="242">
        <v>9.7200000000000006</v>
      </c>
    </row>
    <row r="95" spans="1:6">
      <c r="A95" s="210" t="s">
        <v>391</v>
      </c>
      <c r="B95" s="211" t="s">
        <v>392</v>
      </c>
      <c r="C95" s="212"/>
      <c r="D95" s="212"/>
      <c r="E95" s="213"/>
      <c r="F95" s="213"/>
    </row>
    <row r="96" spans="1:6">
      <c r="A96" s="210" t="s">
        <v>393</v>
      </c>
      <c r="B96" s="219" t="s">
        <v>394</v>
      </c>
      <c r="C96" s="222"/>
      <c r="D96" s="222"/>
      <c r="E96" s="223">
        <v>136.51</v>
      </c>
      <c r="F96" s="223">
        <v>6.97</v>
      </c>
    </row>
    <row r="97" spans="1:6">
      <c r="A97" s="210" t="s">
        <v>395</v>
      </c>
      <c r="B97" s="219" t="s">
        <v>396</v>
      </c>
      <c r="C97" s="228"/>
      <c r="D97" s="229"/>
      <c r="E97" s="224">
        <v>16.09</v>
      </c>
      <c r="F97" s="224">
        <v>0.2</v>
      </c>
    </row>
    <row r="98" spans="1:6">
      <c r="A98" s="214" t="s">
        <v>397</v>
      </c>
      <c r="B98" s="215" t="s">
        <v>398</v>
      </c>
      <c r="C98" s="216"/>
      <c r="D98" s="216"/>
      <c r="E98" s="217">
        <v>47.29</v>
      </c>
      <c r="F98" s="217">
        <v>2.5499999999999998</v>
      </c>
    </row>
    <row r="99" spans="1:6">
      <c r="A99" s="239" t="s">
        <v>85</v>
      </c>
      <c r="B99" s="240"/>
      <c r="C99" s="241"/>
      <c r="D99" s="241"/>
      <c r="E99" s="242">
        <v>277.67</v>
      </c>
      <c r="F99" s="242">
        <v>14.76</v>
      </c>
    </row>
    <row r="100" spans="1:6">
      <c r="A100" s="234" t="s">
        <v>86</v>
      </c>
      <c r="B100" s="211" t="s">
        <v>61</v>
      </c>
      <c r="C100" s="212"/>
      <c r="D100" s="212"/>
      <c r="E100" s="213">
        <v>271.74</v>
      </c>
      <c r="F100" s="213">
        <v>14.45</v>
      </c>
    </row>
    <row r="101" spans="1:6">
      <c r="A101" s="234" t="s">
        <v>87</v>
      </c>
      <c r="B101" s="211" t="s">
        <v>88</v>
      </c>
      <c r="C101" s="212"/>
      <c r="D101" s="212"/>
      <c r="E101" s="213">
        <v>5.94</v>
      </c>
      <c r="F101" s="213">
        <v>0.31</v>
      </c>
    </row>
    <row r="102" spans="1:6">
      <c r="A102" s="251" t="s">
        <v>458</v>
      </c>
      <c r="B102" s="252"/>
      <c r="C102" s="253"/>
      <c r="D102" s="253"/>
      <c r="E102" s="254">
        <v>8884.24</v>
      </c>
      <c r="F102" s="254">
        <v>504.17</v>
      </c>
    </row>
    <row r="103" spans="1:6">
      <c r="A103" s="83"/>
      <c r="B103" s="83"/>
      <c r="C103" s="83"/>
      <c r="D103" s="83"/>
      <c r="E103" s="83"/>
      <c r="F103" s="83"/>
    </row>
    <row r="104" spans="1:6">
      <c r="A104" s="3" t="s">
        <v>440</v>
      </c>
    </row>
  </sheetData>
  <mergeCells count="9">
    <mergeCell ref="B85:D85"/>
    <mergeCell ref="B90:D90"/>
    <mergeCell ref="A4:D5"/>
    <mergeCell ref="E5:F5"/>
    <mergeCell ref="E3:F3"/>
    <mergeCell ref="B10:D10"/>
    <mergeCell ref="B12:D12"/>
    <mergeCell ref="B35:D35"/>
    <mergeCell ref="B55:D55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D27"/>
  <sheetViews>
    <sheetView zoomScale="90" zoomScaleNormal="90" workbookViewId="0">
      <selection activeCell="D25" sqref="D25"/>
    </sheetView>
  </sheetViews>
  <sheetFormatPr baseColWidth="10" defaultRowHeight="15"/>
  <cols>
    <col min="1" max="16384" width="11" style="1"/>
  </cols>
  <sheetData>
    <row r="1" spans="1:4">
      <c r="A1" s="1" t="s">
        <v>245</v>
      </c>
    </row>
    <row r="3" spans="1:4">
      <c r="A3" s="7" t="s">
        <v>14</v>
      </c>
      <c r="B3" s="7" t="s">
        <v>9</v>
      </c>
      <c r="C3" s="7" t="s">
        <v>89</v>
      </c>
      <c r="D3" s="7" t="s">
        <v>30</v>
      </c>
    </row>
    <row r="4" spans="1:4">
      <c r="A4" s="7"/>
      <c r="B4" s="7" t="s">
        <v>22</v>
      </c>
      <c r="C4" s="7" t="s">
        <v>22</v>
      </c>
      <c r="D4" s="7" t="s">
        <v>63</v>
      </c>
    </row>
    <row r="5" spans="1:4">
      <c r="A5" s="6">
        <v>2003</v>
      </c>
      <c r="B5" s="3">
        <v>24</v>
      </c>
      <c r="C5" s="3"/>
      <c r="D5" s="19">
        <v>8016</v>
      </c>
    </row>
    <row r="6" spans="1:4">
      <c r="A6" s="6">
        <v>2004</v>
      </c>
      <c r="B6" s="9">
        <v>46</v>
      </c>
      <c r="C6" s="9">
        <v>91</v>
      </c>
      <c r="D6" s="20">
        <v>28357.919999999998</v>
      </c>
    </row>
    <row r="7" spans="1:4">
      <c r="A7" s="6">
        <v>2005</v>
      </c>
      <c r="B7" s="3">
        <v>56</v>
      </c>
      <c r="C7" s="3">
        <v>115</v>
      </c>
      <c r="D7" s="19">
        <v>24051.72</v>
      </c>
    </row>
    <row r="8" spans="1:4">
      <c r="A8" s="6">
        <v>2006</v>
      </c>
      <c r="B8" s="9">
        <v>21</v>
      </c>
      <c r="C8" s="9">
        <v>42</v>
      </c>
      <c r="D8" s="20">
        <v>9008.94</v>
      </c>
    </row>
    <row r="9" spans="1:4">
      <c r="A9" s="6">
        <v>2007</v>
      </c>
      <c r="B9" s="3">
        <v>42</v>
      </c>
      <c r="C9" s="3">
        <v>116</v>
      </c>
      <c r="D9" s="19">
        <v>24633.18</v>
      </c>
    </row>
    <row r="10" spans="1:4">
      <c r="A10" s="6">
        <v>2008</v>
      </c>
      <c r="B10" s="9">
        <v>12</v>
      </c>
      <c r="C10" s="9">
        <v>51</v>
      </c>
      <c r="D10" s="20">
        <v>11206</v>
      </c>
    </row>
    <row r="11" spans="1:4">
      <c r="A11" s="6">
        <v>2009</v>
      </c>
      <c r="B11" s="3">
        <v>5</v>
      </c>
      <c r="C11" s="3">
        <v>11</v>
      </c>
      <c r="D11" s="19">
        <v>2376.6999999999998</v>
      </c>
    </row>
    <row r="12" spans="1:4">
      <c r="A12" s="6">
        <v>2010</v>
      </c>
      <c r="B12" s="9">
        <v>29</v>
      </c>
      <c r="C12" s="9">
        <v>92</v>
      </c>
      <c r="D12" s="20">
        <v>40185.199999999997</v>
      </c>
    </row>
    <row r="13" spans="1:4">
      <c r="A13" s="6">
        <v>2011</v>
      </c>
      <c r="B13" s="3">
        <v>34</v>
      </c>
      <c r="C13" s="3">
        <v>145</v>
      </c>
      <c r="D13" s="19">
        <v>67809.86</v>
      </c>
    </row>
    <row r="14" spans="1:4">
      <c r="A14" s="6">
        <v>2012</v>
      </c>
      <c r="B14" s="9">
        <v>27</v>
      </c>
      <c r="C14" s="9">
        <v>71</v>
      </c>
      <c r="D14" s="20">
        <v>34963.879999999997</v>
      </c>
    </row>
    <row r="15" spans="1:4">
      <c r="A15" s="6">
        <v>2013</v>
      </c>
      <c r="B15" s="3">
        <v>25</v>
      </c>
      <c r="C15" s="3">
        <v>86</v>
      </c>
      <c r="D15" s="19">
        <v>44215.48</v>
      </c>
    </row>
    <row r="16" spans="1:4">
      <c r="A16" s="6">
        <v>2014</v>
      </c>
      <c r="B16" s="9">
        <v>36</v>
      </c>
      <c r="C16" s="9">
        <v>79</v>
      </c>
      <c r="D16" s="20">
        <v>45893.36</v>
      </c>
    </row>
    <row r="17" spans="1:4">
      <c r="A17" s="6">
        <v>2015</v>
      </c>
      <c r="B17" s="3">
        <v>28</v>
      </c>
      <c r="C17" s="3">
        <v>77</v>
      </c>
      <c r="D17" s="19">
        <v>37524.43</v>
      </c>
    </row>
    <row r="18" spans="1:4">
      <c r="A18" s="6">
        <v>2016</v>
      </c>
      <c r="B18" s="9">
        <v>46</v>
      </c>
      <c r="C18" s="9">
        <v>162</v>
      </c>
      <c r="D18" s="20">
        <v>81347.649999999994</v>
      </c>
    </row>
    <row r="19" spans="1:4">
      <c r="A19" s="6">
        <v>2017</v>
      </c>
      <c r="B19" s="3">
        <v>22</v>
      </c>
      <c r="C19" s="3">
        <v>93</v>
      </c>
      <c r="D19" s="19">
        <v>47163.519999999997</v>
      </c>
    </row>
    <row r="20" spans="1:4">
      <c r="A20" s="6">
        <v>2018</v>
      </c>
      <c r="B20" s="9">
        <v>36</v>
      </c>
      <c r="C20" s="9">
        <f>78+19</f>
        <v>97</v>
      </c>
      <c r="D20" s="20">
        <f>10493.01+41422.61</f>
        <v>51915.62</v>
      </c>
    </row>
    <row r="21" spans="1:4">
      <c r="A21" s="6">
        <v>2019</v>
      </c>
      <c r="B21" s="3">
        <v>15</v>
      </c>
      <c r="C21" s="3">
        <v>46</v>
      </c>
      <c r="D21" s="19">
        <v>25972.58</v>
      </c>
    </row>
    <row r="22" spans="1:4">
      <c r="A22" s="6">
        <v>2020</v>
      </c>
      <c r="B22" s="9">
        <v>42</v>
      </c>
      <c r="C22" s="9">
        <v>166</v>
      </c>
      <c r="D22" s="20">
        <v>86585.76</v>
      </c>
    </row>
    <row r="23" spans="1:4">
      <c r="A23" s="6">
        <v>2021</v>
      </c>
      <c r="B23" s="3">
        <v>22</v>
      </c>
      <c r="C23" s="3">
        <v>106</v>
      </c>
      <c r="D23" s="19">
        <v>56750.19</v>
      </c>
    </row>
    <row r="24" spans="1:4">
      <c r="A24" s="10">
        <v>2022</v>
      </c>
      <c r="B24" s="10">
        <v>22</v>
      </c>
      <c r="C24" s="10">
        <v>157</v>
      </c>
      <c r="D24" s="21">
        <v>39289.26</v>
      </c>
    </row>
    <row r="25" spans="1:4">
      <c r="A25" s="1" t="s">
        <v>90</v>
      </c>
    </row>
    <row r="27" spans="1:4">
      <c r="C27" s="16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</vt:i4>
      </vt:variant>
    </vt:vector>
  </HeadingPairs>
  <TitlesOfParts>
    <vt:vector size="18" baseType="lpstr">
      <vt:lpstr>Inhalt_11</vt:lpstr>
      <vt:lpstr>11_01</vt:lpstr>
      <vt:lpstr>11_02</vt:lpstr>
      <vt:lpstr>11_03</vt:lpstr>
      <vt:lpstr>11_04</vt:lpstr>
      <vt:lpstr>11_05</vt:lpstr>
      <vt:lpstr>11_06</vt:lpstr>
      <vt:lpstr>11_07</vt:lpstr>
      <vt:lpstr>11_08</vt:lpstr>
      <vt:lpstr>11_09</vt:lpstr>
      <vt:lpstr>11_10</vt:lpstr>
      <vt:lpstr>11_11</vt:lpstr>
      <vt:lpstr>11_12</vt:lpstr>
      <vt:lpstr>11_13</vt:lpstr>
      <vt:lpstr>11_14</vt:lpstr>
      <vt:lpstr>11_15</vt:lpstr>
      <vt:lpstr>11_16</vt:lpstr>
      <vt:lpstr>'11_02'!Druckbereich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cp:lastPrinted>2023-08-31T12:50:40Z</cp:lastPrinted>
  <dcterms:created xsi:type="dcterms:W3CDTF">2018-03-27T14:33:31Z</dcterms:created>
  <dcterms:modified xsi:type="dcterms:W3CDTF">2024-09-05T13:05:58Z</dcterms:modified>
</cp:coreProperties>
</file>