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Objects="none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E922C7C6-A779-4FE3-A4F1-632DD09E24E0}" xr6:coauthVersionLast="36" xr6:coauthVersionMax="36" xr10:uidLastSave="{00000000-0000-0000-0000-000000000000}"/>
  <bookViews>
    <workbookView xWindow="0" yWindow="0" windowWidth="20700" windowHeight="7845" firstSheet="2" activeTab="13" xr2:uid="{00000000-000D-0000-FFFF-FFFF00000000}"/>
  </bookViews>
  <sheets>
    <sheet name="Inhalt_11" sheetId="2" r:id="rId1"/>
    <sheet name="11_01" sheetId="3" r:id="rId2"/>
    <sheet name="11_02" sheetId="21" r:id="rId3"/>
    <sheet name="11_03" sheetId="4" r:id="rId4"/>
    <sheet name="11_04" sheetId="5" r:id="rId5"/>
    <sheet name="11_05" sheetId="6" r:id="rId6"/>
    <sheet name="11_06" sheetId="7" r:id="rId7"/>
    <sheet name="11_07" sheetId="9" r:id="rId8"/>
    <sheet name="11_08" sheetId="10" r:id="rId9"/>
    <sheet name="11_09" sheetId="11" r:id="rId10"/>
    <sheet name="11_10" sheetId="12" r:id="rId11"/>
    <sheet name="11_11" sheetId="14" r:id="rId12"/>
    <sheet name="11_12" sheetId="15" r:id="rId13"/>
    <sheet name="11_13" sheetId="16" r:id="rId14"/>
    <sheet name="11_14" sheetId="17" r:id="rId15"/>
    <sheet name="11_15" sheetId="18" r:id="rId16"/>
    <sheet name="11_16" sheetId="20" r:id="rId17"/>
  </sheets>
  <definedNames>
    <definedName name="_xlnm.Print_Area" localSheetId="2">'11_02'!$A$1:$I$56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7" l="1"/>
  <c r="J8" i="17"/>
  <c r="J7" i="14"/>
  <c r="J44" i="14"/>
  <c r="J32" i="14"/>
  <c r="J19" i="14"/>
  <c r="P15" i="20" l="1"/>
  <c r="P6" i="20"/>
  <c r="N57" i="20"/>
  <c r="N15" i="20"/>
  <c r="N6" i="20"/>
  <c r="O57" i="20"/>
  <c r="O15" i="20"/>
  <c r="O6" i="20"/>
  <c r="O85" i="20" l="1"/>
  <c r="P85" i="20"/>
  <c r="N85" i="20"/>
  <c r="H88" i="7" l="1"/>
  <c r="I8" i="17" l="1"/>
  <c r="H8" i="17"/>
  <c r="H7" i="14"/>
  <c r="H44" i="14"/>
  <c r="H32" i="14"/>
  <c r="H19" i="14"/>
  <c r="G88" i="7" l="1"/>
  <c r="D26" i="11" l="1"/>
  <c r="C26" i="11"/>
  <c r="D20" i="10"/>
  <c r="C20" i="10"/>
  <c r="G8" i="17" l="1"/>
  <c r="F8" i="17"/>
  <c r="G7" i="14"/>
  <c r="F7" i="14"/>
  <c r="G44" i="14"/>
  <c r="F44" i="14"/>
  <c r="G32" i="14"/>
  <c r="F32" i="14"/>
  <c r="G19" i="14"/>
  <c r="F19" i="14"/>
  <c r="F57" i="20" l="1"/>
  <c r="F46" i="20"/>
  <c r="F35" i="20"/>
  <c r="F28" i="20"/>
  <c r="F24" i="20"/>
  <c r="F19" i="20"/>
  <c r="F6" i="20"/>
  <c r="F15" i="20" l="1"/>
  <c r="F85" i="20" s="1"/>
  <c r="F88" i="7" l="1"/>
  <c r="M88" i="7"/>
</calcChain>
</file>

<file path=xl/sharedStrings.xml><?xml version="1.0" encoding="utf-8"?>
<sst xmlns="http://schemas.openxmlformats.org/spreadsheetml/2006/main" count="652" uniqueCount="458">
  <si>
    <t>ND</t>
  </si>
  <si>
    <t>EU</t>
  </si>
  <si>
    <t>MA</t>
  </si>
  <si>
    <t>OP</t>
  </si>
  <si>
    <t>OW</t>
  </si>
  <si>
    <t>GS</t>
  </si>
  <si>
    <t>JE</t>
  </si>
  <si>
    <t>BGLD</t>
  </si>
  <si>
    <t>Prämien</t>
  </si>
  <si>
    <t>Betriebe</t>
  </si>
  <si>
    <t>Tabelle</t>
  </si>
  <si>
    <t>Titel</t>
  </si>
  <si>
    <t>Gebiet</t>
  </si>
  <si>
    <t>Quelle</t>
  </si>
  <si>
    <t>Jahr</t>
  </si>
  <si>
    <t>Lagerhaltung</t>
  </si>
  <si>
    <t>Rekt.Trauben-saftkonzentrat</t>
  </si>
  <si>
    <t>Rodung</t>
  </si>
  <si>
    <t>Traubensaft</t>
  </si>
  <si>
    <t>Umstellung</t>
  </si>
  <si>
    <t>Investition</t>
  </si>
  <si>
    <t>Zahlungen</t>
  </si>
  <si>
    <t>Anzahl</t>
  </si>
  <si>
    <t>in Mio. Euro</t>
  </si>
  <si>
    <t>Jahre</t>
  </si>
  <si>
    <t>AZ Gesamt</t>
  </si>
  <si>
    <t>EU-Mittel</t>
  </si>
  <si>
    <t>Bundesmittel</t>
  </si>
  <si>
    <t>Landesmittel</t>
  </si>
  <si>
    <t>Flächen</t>
  </si>
  <si>
    <t>Förderung</t>
  </si>
  <si>
    <t>ha</t>
  </si>
  <si>
    <t>Mio.</t>
  </si>
  <si>
    <t>Einbezogene Flächen im Rahmen der Agrarumweltmaßnahme, in ha</t>
  </si>
  <si>
    <t>einbezogene Fläche in ha 1)</t>
  </si>
  <si>
    <t>Österreich</t>
  </si>
  <si>
    <t>Burgenland</t>
  </si>
  <si>
    <t>Umweltgerechte Bewirtschaftung</t>
  </si>
  <si>
    <t>Einschränkung Betriebsmittel</t>
  </si>
  <si>
    <t>Verzicht Fungizide/ Wachstumsregulatoren</t>
  </si>
  <si>
    <t>Anbau seltener Kulturpflanzen</t>
  </si>
  <si>
    <t>Erhaltung gefährdeter Nutztierrassen (Stück)</t>
  </si>
  <si>
    <t>Begrünung - Zwischenfruchtanbau</t>
  </si>
  <si>
    <t>Begrünung - System Immergrün</t>
  </si>
  <si>
    <t>Mulch- und Direktsaat (inkl. Strip-Till)</t>
  </si>
  <si>
    <t>Bodennahe Gülleausbringung (m3)</t>
  </si>
  <si>
    <t>Erosionsschutz Obst, Wein, Hopfen</t>
  </si>
  <si>
    <t>Pflanzenschutzmittelverzicht Wein/Hopfen</t>
  </si>
  <si>
    <t xml:space="preserve">Silageverzicht </t>
  </si>
  <si>
    <t>Nützlingseinsatz im geschützten Anbau</t>
  </si>
  <si>
    <t xml:space="preserve">Bewirtschaftung von Bergmähwiesen </t>
  </si>
  <si>
    <t xml:space="preserve">Alpung und Behirtung </t>
  </si>
  <si>
    <t>Vorbeugender Grundwasserschutz</t>
  </si>
  <si>
    <t>Auswaschungsgefährdete Ackerflächen</t>
  </si>
  <si>
    <t>Vorbeugender Oberflächengewässerschutz</t>
  </si>
  <si>
    <t>Naturschutz</t>
  </si>
  <si>
    <t>Biologische Wirtschaftsweise</t>
  </si>
  <si>
    <t>Tierschutz - Weide (GVE)</t>
  </si>
  <si>
    <t>Natura 2000 - Landwirtschaft</t>
  </si>
  <si>
    <t>SUMME</t>
  </si>
  <si>
    <t>Teilnehmende Betriebe</t>
  </si>
  <si>
    <t>Förderungen in Mio. Euro 2)</t>
  </si>
  <si>
    <t>1) Summenbildung bei Flächen und Betrieben wegen Mehrfachnennungen nicht möglich.</t>
  </si>
  <si>
    <t>2) Angabe „0,00“: Förderbetrag vorhanden, aber zu niedrig, um ihn tabellarisch darzustellen.</t>
  </si>
  <si>
    <t>Technische Hilfe</t>
  </si>
  <si>
    <t>davon Landesmittel</t>
  </si>
  <si>
    <t>Euro</t>
  </si>
  <si>
    <t>Summe</t>
  </si>
  <si>
    <t>Fördermaßnahmen</t>
  </si>
  <si>
    <t>M 1 - Wissentransfer und Information</t>
  </si>
  <si>
    <t>1 A</t>
  </si>
  <si>
    <t>Berufs- und Weiterbildung - Landwirtschaft</t>
  </si>
  <si>
    <t>1 B</t>
  </si>
  <si>
    <t>Berufs- und Weiterbildung - Forstwirtschaft</t>
  </si>
  <si>
    <t>M 2 - Beratungsdienste</t>
  </si>
  <si>
    <t>M 3 - Qualitätsregelungen</t>
  </si>
  <si>
    <t>M 4 - Investitionen</t>
  </si>
  <si>
    <t>M 6 - Entwicklung von Betrieben und Unternehmen</t>
  </si>
  <si>
    <t>M 7 - Basisdienstleistungen und Dorferneuerung</t>
  </si>
  <si>
    <t>M 8 - Investitionen für Wälder</t>
  </si>
  <si>
    <t>M 10 - Agrarumwelt- und Klimamaßnahmen</t>
  </si>
  <si>
    <t>M 11 - Biologischer Landbau</t>
  </si>
  <si>
    <t>M 12 - Natura 2000 und Wasserrahmenrichtlinie</t>
  </si>
  <si>
    <t>M 13 - Ausgleichszulage für naturbedingte Nachteile</t>
  </si>
  <si>
    <t>M 14 - Tierschutz</t>
  </si>
  <si>
    <t>M 15 - Waldumwelt- und Klimadienstleistungen</t>
  </si>
  <si>
    <t>M 16 - Zusammenarbeit</t>
  </si>
  <si>
    <t>M 19 - Förderung zur lokalen Entwicklung</t>
  </si>
  <si>
    <t>M 20 - Technische Hilfe und nationales Netzwerk</t>
  </si>
  <si>
    <t>20.1</t>
  </si>
  <si>
    <t>20.2</t>
  </si>
  <si>
    <t>Nationales Netzwerk</t>
  </si>
  <si>
    <t>Rinder</t>
  </si>
  <si>
    <t>Quelle: Amt der Bgld. Landesregierung</t>
  </si>
  <si>
    <t>Investitionssumme</t>
  </si>
  <si>
    <t>2001*)</t>
  </si>
  <si>
    <t>2002*)</t>
  </si>
  <si>
    <t>*) Die Jahrestranche 2001 wurde erst im Jahre 2002 ausbezahlt; die Jahrestranche 2002 wurde 2003 ausbezahlt.</t>
  </si>
  <si>
    <t>Bezirk</t>
  </si>
  <si>
    <t>Anträge</t>
  </si>
  <si>
    <t>Gesamtkosten Euro</t>
  </si>
  <si>
    <t>AIK Euro</t>
  </si>
  <si>
    <t>SUMME 2005</t>
  </si>
  <si>
    <t>SUMME 2006</t>
  </si>
  <si>
    <t>SUMME 2007</t>
  </si>
  <si>
    <t>SUMME 2008</t>
  </si>
  <si>
    <t>SUMME 2009</t>
  </si>
  <si>
    <t>SUMME 2010</t>
  </si>
  <si>
    <t>SUMME 2011</t>
  </si>
  <si>
    <t>SUMME 2012</t>
  </si>
  <si>
    <t>SUMME 2013</t>
  </si>
  <si>
    <t>SUMME 2014</t>
  </si>
  <si>
    <t>SUMME 2015</t>
  </si>
  <si>
    <t>SUMME 2016</t>
  </si>
  <si>
    <t>Quelle: Bgld. LWK</t>
  </si>
  <si>
    <t>in Euro</t>
  </si>
  <si>
    <t>in %</t>
  </si>
  <si>
    <t>Land</t>
  </si>
  <si>
    <t>Interessenten</t>
  </si>
  <si>
    <t>Ausbauleistung</t>
  </si>
  <si>
    <t>Schotterwege in m</t>
  </si>
  <si>
    <t>Asphaltwege in m</t>
  </si>
  <si>
    <t>Gräben in m</t>
  </si>
  <si>
    <t>Brücken in Stk.</t>
  </si>
  <si>
    <t>Drainagen in ha</t>
  </si>
  <si>
    <t>Kultivierungen in ha</t>
  </si>
  <si>
    <t>Bausumme</t>
  </si>
  <si>
    <t xml:space="preserve">Landesbeitrag </t>
  </si>
  <si>
    <t>Gesamtaufwand</t>
  </si>
  <si>
    <t>Für Neu- und Ausbau von GW</t>
  </si>
  <si>
    <t>Für die Erhaltung von GW</t>
  </si>
  <si>
    <t>Vers.Hagelflächen</t>
  </si>
  <si>
    <t>Vers. Flächen Elementarrisiken</t>
  </si>
  <si>
    <t>Vers. Rinder</t>
  </si>
  <si>
    <t>Vers. Summe</t>
  </si>
  <si>
    <t>Prämie</t>
  </si>
  <si>
    <t>Stk.</t>
  </si>
  <si>
    <t>Quelle: Bgld. LWK, Österreichische Hagelsversicherung</t>
  </si>
  <si>
    <t>davon EU</t>
  </si>
  <si>
    <t>Marktordnungsausgaben (1. Säule der GAP)</t>
  </si>
  <si>
    <t>Direktzahlungen</t>
  </si>
  <si>
    <t>Beihilfen im Weinbau</t>
  </si>
  <si>
    <t>Absatzförderungsmaßnahmen</t>
  </si>
  <si>
    <t>Imkereiförderung</t>
  </si>
  <si>
    <t>Ländliche Entwicklung (2. Säule der GAP)</t>
  </si>
  <si>
    <t>M 4 - Materielle Investitionen</t>
  </si>
  <si>
    <t>M 10 - Agrarumwelt- und Klimaleistungen (ÖPUL)</t>
  </si>
  <si>
    <t>M 11 - Biologischer Landbau (ÖPUL)</t>
  </si>
  <si>
    <t>M 12 - Natura 2000 und Wasserrahmenrichtlinie (ÖPUL)</t>
  </si>
  <si>
    <t>M 14 - Tierschutz (ÖPUL)</t>
  </si>
  <si>
    <t>M 19 - Leader</t>
  </si>
  <si>
    <t>Qualitätssicherung im Pflanzenbau</t>
  </si>
  <si>
    <t>Qualitätssicherung in der Tierhaltung</t>
  </si>
  <si>
    <t>Qualitätssicherung  Milch</t>
  </si>
  <si>
    <t>Investitionsförderung</t>
  </si>
  <si>
    <t>Zinsenzuschüsse für Investitionen</t>
  </si>
  <si>
    <t>Beiträge zur Almbewirtschaftung</t>
  </si>
  <si>
    <t>Verarbeitung, Vermarktung und Markterschließung</t>
  </si>
  <si>
    <t>Innovationsförderung</t>
  </si>
  <si>
    <t>Umweltmaßnahmen</t>
  </si>
  <si>
    <t>Energie aus Biomasse</t>
  </si>
  <si>
    <t>Bioverbände</t>
  </si>
  <si>
    <t>Maschinen- und Betriebshilferinge, Kurswesen</t>
  </si>
  <si>
    <t>Beratung</t>
  </si>
  <si>
    <t>Agrarische Operationen</t>
  </si>
  <si>
    <t>Landwirtschaftlicher Wasserbau</t>
  </si>
  <si>
    <t>Forstförderung</t>
  </si>
  <si>
    <t>Erschließung von Wildbacheinzugsgebieten</t>
  </si>
  <si>
    <t>Verkehrserschließung ländlicher Gebiete</t>
  </si>
  <si>
    <t>Sonstige Zahlungen</t>
  </si>
  <si>
    <t>Agrardiesel</t>
  </si>
  <si>
    <t>Naturschädenabgeltung</t>
  </si>
  <si>
    <t>Tierseuchen</t>
  </si>
  <si>
    <t>Europäischer Meeres- und Fischereifonds (EMFF)</t>
  </si>
  <si>
    <t>Forschung</t>
  </si>
  <si>
    <t>Landarbeitereigenheimbau</t>
  </si>
  <si>
    <t>Alle Zahlungen</t>
  </si>
  <si>
    <t xml:space="preserve">3) Darunter fallen im Wesentlichen sozialpolitische Maßnahmen, wie z.B. Höfesicherung, Bauernhilfe, Notstandsdarlehen, etc. 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</si>
  <si>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</si>
  <si>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</si>
  <si>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</si>
  <si>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</si>
  <si>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</si>
  <si>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</si>
  <si>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</si>
  <si>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</si>
  <si>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</si>
  <si>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</si>
  <si>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</si>
  <si>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</si>
  <si>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</si>
  <si>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</si>
  <si>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</si>
  <si>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</si>
  <si>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Betriebsprämie, Ergebnis in den Bezirken</t>
  </si>
  <si>
    <t>Marktordnung Wein - Auszahlungen im Burgenland</t>
  </si>
  <si>
    <t>AZ - Zahlungen im Zeitvergleich (Beträge in Euro)</t>
  </si>
  <si>
    <t>AZ - Zahlungen; Förderperiode 2014-2020</t>
  </si>
  <si>
    <t>Ländliches Entwicklungsprogramm (LE 14-20) - Zahlungen 1)</t>
  </si>
  <si>
    <t>Ankaufsprämie für weibliche Rinder</t>
  </si>
  <si>
    <t>Amt der Bgld. Landesregierung</t>
  </si>
  <si>
    <t>Ankauf von Zuchtschafen und -ziegen</t>
  </si>
  <si>
    <t>Bewilligte AIK-Volumen für bauliche und technische Investitionen</t>
  </si>
  <si>
    <t>Bgld. LWK</t>
  </si>
  <si>
    <t>Entwicklung des Aufwandes für die Instandhaltung von Güterwegen im Burgenland von 1987 bis 2016 in Mio. Euro</t>
  </si>
  <si>
    <t>Der Gesamtaufwand für den ländlichen Wegebau im Burgenland im Jahr 2016 und 2017</t>
  </si>
  <si>
    <t>Hagelversicherung-Schadensstatistik</t>
  </si>
  <si>
    <t>Bgld. LWK, Österreichische Hagelsversicherung</t>
  </si>
  <si>
    <t>SUMME 2017</t>
  </si>
  <si>
    <t>Betriebe mit Direktzahlungen</t>
  </si>
  <si>
    <t xml:space="preserve">1) Es wurden für die Jahre vor 2015 jeweils die aktuellen Zahlungen für die Betriebsprämie, die Tier- und Flächenprämien, die Milchprämie </t>
  </si>
  <si>
    <t xml:space="preserve">   sowie die Schlacht- und Extensivierungsprämien zusammengefasst. Sie umfassen EU-, Bundes- und Landesmittel.</t>
  </si>
  <si>
    <t xml:space="preserve"> (Tabelle in Mio. Euro)</t>
  </si>
  <si>
    <t>SUMME 2018</t>
  </si>
  <si>
    <r>
      <t xml:space="preserve">Direktzahlungen </t>
    </r>
    <r>
      <rPr>
        <sz val="8"/>
        <rFont val="Calibri  "/>
      </rPr>
      <t>(1)</t>
    </r>
  </si>
  <si>
    <t>Betriebsprämie, Ergebnis Vergleich Burgenland-Österreich</t>
  </si>
  <si>
    <t>Tierschutz - Weide (Stallungen)</t>
  </si>
  <si>
    <t>Wasserrahmenrichtlinie</t>
  </si>
  <si>
    <t>Burgenlannd</t>
  </si>
  <si>
    <t>in Millionen Euro</t>
  </si>
  <si>
    <t>Marktstützung für Milch und Schweine</t>
  </si>
  <si>
    <t>Lagerhaltungskosten</t>
  </si>
  <si>
    <t>Beihilfen für Verarbeitung und Vermarktung</t>
  </si>
  <si>
    <t>Erzeugerorganisationen</t>
  </si>
  <si>
    <t>4.1 Investitionen in landwirtschaftliche Betriebe</t>
  </si>
  <si>
    <t>4.2 Verarbeitung, Vemarktung und Entwicklung</t>
  </si>
  <si>
    <t>4.3 Investitionen in Bewässerung und Forstwirtschaft</t>
  </si>
  <si>
    <t>4.4 Investitionen Verbesserung von Gewässern,
      Stabilisierung von Rutschungen, Agrarinfrastrukturen</t>
  </si>
  <si>
    <t>6.1 Existenzgründungsbeihilfen für JunglandwirtInnen</t>
  </si>
  <si>
    <t>6.4 Investitionen für nichtlandwirtschaftliche Tätigkeiten</t>
  </si>
  <si>
    <t>7.1 Ausarbeitung und Aktualisierung von Plänen</t>
  </si>
  <si>
    <t>7.2 Investitionen von kleinen Infrastrukturen</t>
  </si>
  <si>
    <t>7.3 Förderung der Breitbandinfrastruktur</t>
  </si>
  <si>
    <t>7.4 Soziale Angelegenheiten</t>
  </si>
  <si>
    <t>7.5 Förderung von Freizeitinfrastruktur</t>
  </si>
  <si>
    <t>7.6 Verbesserung des natürlichen Erbes</t>
  </si>
  <si>
    <t>8.1 Aufforstung und Anlage von Wäldern</t>
  </si>
  <si>
    <t>8.4 Wiederherstellung von Wäldern nach Katastrophen</t>
  </si>
  <si>
    <t>8.5 Stärkung des ökolog. Wertes der Waldökosysteme</t>
  </si>
  <si>
    <t>8.6 Forsttechniken, Verarbeitung und Vermarktung</t>
  </si>
  <si>
    <t>16.1 Einrichtung und Tätigkeit operationeller Gruppen (EIP)</t>
  </si>
  <si>
    <t>16.2 Entwicklung neuer Erzeugnisse und Verfahren</t>
  </si>
  <si>
    <t>16.3 Zusammenarb. zwischen kleinen Wirtschaftsteilnehmern</t>
  </si>
  <si>
    <t>16.4 Horizontale und vertikale Zusammenarb. zwischen Akteuren</t>
  </si>
  <si>
    <t>16.5 Gemeinsames Handeln zur Eindämmung des Klimawandels</t>
  </si>
  <si>
    <t>16.8 Ausarbeitung von Waldbewirtschaftungsplänen</t>
  </si>
  <si>
    <t>16.9 Diversifizierung in Bereichen der
         Gesundheitsversorgung und soziale Integration</t>
  </si>
  <si>
    <t>16.10 Errichtung und Betrieb von Clustern, Netzwerken etc.</t>
  </si>
  <si>
    <t xml:space="preserve">Ernte- und Tierversicherungen </t>
  </si>
  <si>
    <t>Sonstige Beihilfen (3)</t>
  </si>
  <si>
    <t>1) Angabe "0,00": Förderbetrag vorhanden, aber zu niedrig, um ihn tabellarisch darzustellen.</t>
  </si>
  <si>
    <t>abschlüsse bzw. den tatsächlich ausbezahlten Förderungsmitteln laut INVEKOS oder mittels geeigneter Aufteilungsschlüssel (Fläche, GVE, Zahl der Berater, etc.).</t>
  </si>
  <si>
    <t>Quelle: BMNT, INVEKOS-Daten und Rechnungsabschlüsse des Bundes und der Länder.</t>
  </si>
  <si>
    <t>davon Bund</t>
  </si>
  <si>
    <t>Burgenland 2018</t>
  </si>
  <si>
    <t>Gesamtzahlungen der Förderperiode</t>
  </si>
  <si>
    <t>SUMME 2019</t>
  </si>
  <si>
    <t>Burgenland 2019</t>
  </si>
  <si>
    <t>Tabelle 11.01: Betriebsprämie, Ergebnis in den Bezirken</t>
  </si>
  <si>
    <t>Tabelle 11.07: Ländliches Entwicklungsprogramm (LE 14-20) - Zahlungen 1)</t>
  </si>
  <si>
    <t>Tabelle 11.08: Ankaufsprämie für weibliche Rinder</t>
  </si>
  <si>
    <t>Tabelle 11.09: Ankauf von Zuchtschafen und -ziegen</t>
  </si>
  <si>
    <t>Tabelle 11.10: Bewilligte AIK-Volumen für bauliche und technische Investitionen</t>
  </si>
  <si>
    <t xml:space="preserve">Agrarumweltmaßnahme (ÖPUL) - Flächen, Betriebe und Leistungsabgeltungen 2015 und 2019 </t>
  </si>
  <si>
    <t>2.1.1 a</t>
  </si>
  <si>
    <t>Beratungsleistungen - Landwirtschaft</t>
  </si>
  <si>
    <t>2.1.1 b</t>
  </si>
  <si>
    <t>Beratungsleistungen - Forstwirtschaft</t>
  </si>
  <si>
    <t>2.1.1 c</t>
  </si>
  <si>
    <t>Beratungsleistungen - KMU</t>
  </si>
  <si>
    <t>2.3.1</t>
  </si>
  <si>
    <t>Qualifizierung von BeraterInnen, Zertifizierung</t>
  </si>
  <si>
    <t>3.1.1</t>
  </si>
  <si>
    <t>Teilnahmen an Lebensmittelqualitätsregelungen</t>
  </si>
  <si>
    <t>3.2.1</t>
  </si>
  <si>
    <t>Informations- und Absatzförderungsmaßnahmen</t>
  </si>
  <si>
    <t>4.1.1</t>
  </si>
  <si>
    <t>Investitionen in landwirtschaftliche Erzeugungen</t>
  </si>
  <si>
    <t>4.2.1a</t>
  </si>
  <si>
    <t>Verarbeitung, Vemarktung und Entwicklung</t>
  </si>
  <si>
    <t>4.2.1b</t>
  </si>
  <si>
    <t>Verarbeitung, Vemarktung und Entwicklung, Kleinprojekte</t>
  </si>
  <si>
    <t>4.3.1</t>
  </si>
  <si>
    <t>Überbetriebliche Bewässerungsinfrastruktur</t>
  </si>
  <si>
    <t>4.3.2</t>
  </si>
  <si>
    <t>Modernisierung der Forstwirtschaft</t>
  </si>
  <si>
    <t>4.4.1</t>
  </si>
  <si>
    <t>Ökologische Verbesserung von Gewässern</t>
  </si>
  <si>
    <t>4.4.2</t>
  </si>
  <si>
    <t>Stabilisierung von Rutschungen</t>
  </si>
  <si>
    <t>4.4.3</t>
  </si>
  <si>
    <t>Ökologische Agrarinfrastruktur zur Flurentwicklung</t>
  </si>
  <si>
    <t>6.1.1</t>
  </si>
  <si>
    <t>Existenzgründungsbeihilfen für JunglandwirtInnen</t>
  </si>
  <si>
    <t>6.4.1</t>
  </si>
  <si>
    <t>Diversifizierung hin zu nichtlandw. Tätigkeiten</t>
  </si>
  <si>
    <t>6.4.2</t>
  </si>
  <si>
    <t>Diversifizierung durch Energie aus nachw. Rohstoffen</t>
  </si>
  <si>
    <t>6.4.3</t>
  </si>
  <si>
    <t>Photovoltaik in der Landwirtschaft</t>
  </si>
  <si>
    <t>6.4.4</t>
  </si>
  <si>
    <t>Gründung von innovativen Kleinunternehmen</t>
  </si>
  <si>
    <t>6.4.5</t>
  </si>
  <si>
    <t>Förderung von Nahversorgungsbetrieben</t>
  </si>
  <si>
    <t>7.1.1 a</t>
  </si>
  <si>
    <t>Pläne und Entwicklungskonzepte - Naturschutz</t>
  </si>
  <si>
    <t>7.1.1 b</t>
  </si>
  <si>
    <t>Pläne und Entwicklungskonzepte - Nationalpark</t>
  </si>
  <si>
    <t>7.1.2 a</t>
  </si>
  <si>
    <t>Pläne und Entwicklungskonzepte - Dorferneuerung</t>
  </si>
  <si>
    <t>7.1.2 b</t>
  </si>
  <si>
    <t>Pläne und Entwicklungskonzepte - Dorferneuerung, Kommunale</t>
  </si>
  <si>
    <t>7.1.3</t>
  </si>
  <si>
    <t>Lokale Agenda 21</t>
  </si>
  <si>
    <t>7.2.1</t>
  </si>
  <si>
    <t>Ländliche Verkehrsinfrastruktur</t>
  </si>
  <si>
    <t>7.2.2</t>
  </si>
  <si>
    <t>Investitionen in erneuerbare Energien</t>
  </si>
  <si>
    <t>7.2.3</t>
  </si>
  <si>
    <t>Umsetzung von Klima- und Energieprojekten</t>
  </si>
  <si>
    <t>7.3.1</t>
  </si>
  <si>
    <t>Breitbandinfrastruktur in ländlichen Gebieten</t>
  </si>
  <si>
    <t>7.4.1 a</t>
  </si>
  <si>
    <t xml:space="preserve">Soziale Angelegenheiten - BMASGK </t>
  </si>
  <si>
    <t>7.4.1 b</t>
  </si>
  <si>
    <t>7.4.2</t>
  </si>
  <si>
    <t>Klimafreundliche Mobilitätslösungen</t>
  </si>
  <si>
    <t>7.5.1 a</t>
  </si>
  <si>
    <t>Investitionen in touristische Infrastruktur - BMDW</t>
  </si>
  <si>
    <t>7.6.1 a</t>
  </si>
  <si>
    <t>Verbesserung des natürlichen Erbes - Naturschutz</t>
  </si>
  <si>
    <t>7.6.1 b</t>
  </si>
  <si>
    <t>Verbesserung des natürlichen Erbes - Nationalparks</t>
  </si>
  <si>
    <t>7.6.1 c</t>
  </si>
  <si>
    <t>Verbesserung des natürlichen Erbes - Forst</t>
  </si>
  <si>
    <t>7.6.2</t>
  </si>
  <si>
    <t>Umsetzung von Plänen  - Dorferneuerung</t>
  </si>
  <si>
    <t>7.6.3</t>
  </si>
  <si>
    <t>Entwicklung von Kulturlandschaft</t>
  </si>
  <si>
    <t>7.6.4</t>
  </si>
  <si>
    <t>Überbetriebliche Maßnahmen</t>
  </si>
  <si>
    <t>7.6.5</t>
  </si>
  <si>
    <t>Stärkung der Potentiale des alpinen Raums</t>
  </si>
  <si>
    <t>8.1.1</t>
  </si>
  <si>
    <t>Diversifizierung in Bereichen der Gesundheitsversorgung 
und soziale Integration</t>
  </si>
  <si>
    <t>8.4.1</t>
  </si>
  <si>
    <t>Wiederherstellung von Wäldern nach Katastrophen</t>
  </si>
  <si>
    <t>8.5.1</t>
  </si>
  <si>
    <t>Stärkung der Resistenz u. ökolog. Wert d. Waldes</t>
  </si>
  <si>
    <t>8.5.2</t>
  </si>
  <si>
    <t xml:space="preserve">Stärkung der genetischen Ressourcen </t>
  </si>
  <si>
    <t>8.5.3</t>
  </si>
  <si>
    <t>Stärkung von Waldökosystemen</t>
  </si>
  <si>
    <t>8.6.1</t>
  </si>
  <si>
    <t>Forsttechniken, Verarbeitung und Vermarktung</t>
  </si>
  <si>
    <t>8.6.2</t>
  </si>
  <si>
    <t>Erstellung von waldbezogenen Plänen</t>
  </si>
  <si>
    <t>13.1.1</t>
  </si>
  <si>
    <t>Zahlungen für Berggebiete</t>
  </si>
  <si>
    <t>13.2.1</t>
  </si>
  <si>
    <t>Zahlungen für andere benachteiligte Gebiete</t>
  </si>
  <si>
    <t>13.3.1</t>
  </si>
  <si>
    <t>Zahlungen für spezifische benachteiligte Gebiete</t>
  </si>
  <si>
    <t>14.1.1</t>
  </si>
  <si>
    <t>Steigerung des Tierwohls durch Weidehaltung</t>
  </si>
  <si>
    <t>14.1.2</t>
  </si>
  <si>
    <t>Besonders tierfreundliche Stallhaltung</t>
  </si>
  <si>
    <t>15.1.1</t>
  </si>
  <si>
    <t>Erhaltung von ökologisch wertvollen Waldflächen</t>
  </si>
  <si>
    <t>15.2.1</t>
  </si>
  <si>
    <t>Verbesserung der genetischen Ressourcen - Wald</t>
  </si>
  <si>
    <t>M 16 - Zusammenarbeit (ZA)</t>
  </si>
  <si>
    <t>16.1.1</t>
  </si>
  <si>
    <t>Aufbau und Betrieb operationeller Gruppen (EIP)</t>
  </si>
  <si>
    <t>16.2.1</t>
  </si>
  <si>
    <t>Entwicklung neuer Verfahren und Technologien</t>
  </si>
  <si>
    <t>16.2.2 a</t>
  </si>
  <si>
    <t>Entwicklung innovativer Pilotprojekte - BMDW</t>
  </si>
  <si>
    <t>16.2.2 b</t>
  </si>
  <si>
    <t>Entwicklung innovativer Pilotprojekte - Länder</t>
  </si>
  <si>
    <t>16.3.1 a</t>
  </si>
  <si>
    <t>ZA von kleinen Wirtschaftsteilnehmern - BMLRT</t>
  </si>
  <si>
    <t>16.3.1 b</t>
  </si>
  <si>
    <t>ZA von kleinen Wirtschaftsteilnehmern - BMDW</t>
  </si>
  <si>
    <t>16.3.1 c</t>
  </si>
  <si>
    <t>ZA von kleinen Wirtschaftsteilnehmern - Länder</t>
  </si>
  <si>
    <t>16.3.2</t>
  </si>
  <si>
    <t>ZA von Kleinstunternehmen - BMDW</t>
  </si>
  <si>
    <t>16.4.1</t>
  </si>
  <si>
    <t>Schaffung von kurzen Versorgungsketten</t>
  </si>
  <si>
    <t>16.5.1</t>
  </si>
  <si>
    <t>16.5.2 a</t>
  </si>
  <si>
    <t>Stärkung der Zusammenarbeit - Naturschutz</t>
  </si>
  <si>
    <t>16.5.2 b</t>
  </si>
  <si>
    <t>Stärkung der Zusammenarbeit - Umweltschutz</t>
  </si>
  <si>
    <t>16.5.2 c</t>
  </si>
  <si>
    <t>Stärkung der Zusammenarbeit - Nationalparks</t>
  </si>
  <si>
    <t>16.8.1</t>
  </si>
  <si>
    <t>Waldbezogene Pläne auf überbetrieblicher Ebene</t>
  </si>
  <si>
    <t>16.9.1</t>
  </si>
  <si>
    <t>16.10.1</t>
  </si>
  <si>
    <t>Errichtung und Betrieb von Clustern</t>
  </si>
  <si>
    <t>16.10.2</t>
  </si>
  <si>
    <t>Errichtung und Betrieb von Netzwerken</t>
  </si>
  <si>
    <t>16.10.3</t>
  </si>
  <si>
    <t>Erzeugergemeinschaften, Genossenschaften, 
Branchenverbände</t>
  </si>
  <si>
    <t>19.1.1</t>
  </si>
  <si>
    <t>Erstellung der lokalen Entwicklungsstrategie</t>
  </si>
  <si>
    <t>19.2.1</t>
  </si>
  <si>
    <t>Umsetzung der lokalen Entwicklungsstrategie</t>
  </si>
  <si>
    <t>19.3.1</t>
  </si>
  <si>
    <t>Trans- oder nationale Kooperationsprojekte</t>
  </si>
  <si>
    <t>19.4.1</t>
  </si>
  <si>
    <t>Laufende Kosten des LAG-Managements</t>
  </si>
  <si>
    <t>Ländliche Entwicklung 2014 - 2020</t>
  </si>
  <si>
    <t>Stärkung derZusammenarb. zur Eindämmung des Klimawandels</t>
  </si>
  <si>
    <t>Zusammenarbeit zur Förderung der Diversifizierung von lw. Tätigkeiten</t>
  </si>
  <si>
    <t>Tabelle 11.02: Direktzahlungen, Betriebe und Prämien im Zeitvergleich</t>
  </si>
  <si>
    <t>Tabelle 11.03: Marktordnung Wein - Auszahlungen im Burgenland</t>
  </si>
  <si>
    <t>Tabelle 11.04: AZ - Zahlungen im Zeitvergleich (Beträge in Euro)</t>
  </si>
  <si>
    <t>Tabelle 11.05: AZ - Zahlungen; Förderperiode 2014-2020</t>
  </si>
  <si>
    <t>Tabelle 11.12: Ausbauleistung</t>
  </si>
  <si>
    <t>Tabelle 11.15: Hagelversicherung-Schadensstatistik</t>
  </si>
  <si>
    <t>SUMME 2020</t>
  </si>
  <si>
    <t>Burgenland 2020</t>
  </si>
  <si>
    <t>davon Basisprämie</t>
  </si>
  <si>
    <t>davon Greening</t>
  </si>
  <si>
    <t>davon JunglandwirtInnen-top-up</t>
  </si>
  <si>
    <t>Quelle: BMLRT, AMA.</t>
  </si>
  <si>
    <t>Quelle: BMLRT</t>
  </si>
  <si>
    <t>BMLRT</t>
  </si>
  <si>
    <t>BMLRT, AMA.</t>
  </si>
  <si>
    <t>BMLRT / AMA</t>
  </si>
  <si>
    <t>BMLRT; AMA, LFRZ-Auswertung L008.</t>
  </si>
  <si>
    <t>BMLRT, AMA; Datenbank E007.</t>
  </si>
  <si>
    <t>BMLRT, INVEKOS-Daten und Rechnungsabschlüsse des Bundes und der Länder.</t>
  </si>
  <si>
    <t>Quelle: BMLRT, AMA; Stand Dezember, Datenbank E007.</t>
  </si>
  <si>
    <t>Absatzförderung in EU-Mitgliedstaaten</t>
  </si>
  <si>
    <t>Absatzförderung in Drittländer</t>
  </si>
  <si>
    <t>Quelle: BMLRT; AMA, INVEKOS-Daten; LFRZ-Auswertung L008.</t>
  </si>
  <si>
    <t>Stand 31.12.2020</t>
  </si>
  <si>
    <t>Quelle: BMLRT, AMA</t>
  </si>
  <si>
    <t xml:space="preserve">Tabelle 11.14: Der Gesamtaufwand für den ländlichen Wegebau im Burgenland </t>
  </si>
  <si>
    <t>6.5 Förderung von Nahversorgungsbetrieben</t>
  </si>
  <si>
    <t>COVID-19 Beihilfen (2)</t>
  </si>
  <si>
    <t>alle Zahlungen</t>
  </si>
  <si>
    <t xml:space="preserve">    Aufteilung der EU- und Bundesmittel erfolgte entweder nach den tatsächlich durchgeführten Zahlungen nach Bundesländern auf Basis der Bundes- bzw. Landesrechnungs-</t>
  </si>
  <si>
    <t>2) Es sind nur die Zahlungen, die bis zum 31.12.2020 überwiesen wurden berücksichtigt.</t>
  </si>
  <si>
    <t>Tabelle 11.11: Gesamtausgaben für die Agrarstrukturverbesserung</t>
  </si>
  <si>
    <t>Tabelle 11.11a Kosten der Vermessung/Vermarktung</t>
  </si>
  <si>
    <t>Tabelle 11.11b Ausbau der gemeinsamen Anlagen Kosten</t>
  </si>
  <si>
    <t>Tabelle 11.11c Grünmaßnahmen – Kosten</t>
  </si>
  <si>
    <t xml:space="preserve">Kosten der Vermessung/Vermarktung </t>
  </si>
  <si>
    <t>Agrarausgaben für Leistungsabgeltungen und Förderungen</t>
  </si>
  <si>
    <r>
      <t xml:space="preserve">Tabelle: 11.16: Zahlungen für die Land- und Forstwirtschaft nach Bundesländern </t>
    </r>
    <r>
      <rPr>
        <sz val="9"/>
        <rFont val="Helv"/>
      </rPr>
      <t>(1) (2)</t>
    </r>
  </si>
  <si>
    <t>Interesentenbeitrag</t>
  </si>
  <si>
    <t>Tabelle: 11.06.: Agrarumweltmaßnahme (ÖPUL) - Flächen, Betriebe und Leistungsabgeltungen 2015 bis und 2020 1)</t>
  </si>
  <si>
    <t>Tabelle 11.13: Entwicklung des Aufwandes für die Instandhaltung von Güterwegen im Burgenland von 1987 bis 2020 in Mio.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</si>
</sst>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#,##0\ \ \ "/>
    <numFmt numFmtId="165" formatCode="#,##0.00\ \ \ "/>
    <numFmt numFmtId="166" formatCode="#,##0.000"/>
    <numFmt numFmtId="167" formatCode="_-* #,##0_-;\-* #,##0_-;_-* &quot;-&quot;??_-;_-@_-"/>
    <numFmt numFmtId="168" formatCode="#,##0.00\ "/>
    <numFmt numFmtId="169" formatCode="General_)"/>
    <numFmt numFmtId="170" formatCode="#,##0.000\ "/>
    <numFmt numFmtId="171" formatCode="0.000_)"/>
    <numFmt numFmtId="172" formatCode="#,##0.0_);\(#,##0.0\)"/>
    <numFmt numFmtId="173" formatCode="0_)"/>
    <numFmt numFmtId="174" formatCode="#,##0.00\ \ \ \ "/>
    <numFmt numFmtId="175" formatCode="_-* #,##0.00\ _D_M_-;\-* #,##0.00\ _D_M_-;_-* &quot;-&quot;??\ _D_M_-;_-@_-"/>
    <numFmt numFmtId="176" formatCode="_-* #,##0.00\ _€_-;\-* #,##0.00\ _€_-;_-* &quot;-&quot;??\ _€_-;_-@_-"/>
    <numFmt numFmtId="177" formatCode="0.000"/>
    <numFmt numFmtId="178" formatCode="#,##0.000\ \ \ "/>
    <numFmt numFmtId="179" formatCode="#,##0.0"/>
  </numFmts>
  <fonts count="2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Helv"/>
    </font>
    <font>
      <sz val="7"/>
      <name val="Arial"/>
      <family val="2"/>
    </font>
    <font>
      <sz val="7"/>
      <name val="Helv"/>
    </font>
    <font>
      <sz val="6"/>
      <name val="Helv"/>
    </font>
    <font>
      <b/>
      <sz val="7"/>
      <name val="Helv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sz val="8"/>
      <name val="Calibri  "/>
    </font>
    <font>
      <sz val="11"/>
      <name val="Calibri  "/>
    </font>
    <font>
      <b/>
      <sz val="8"/>
      <name val="Calibri  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b/>
      <sz val="7"/>
      <color rgb="FF002060"/>
      <name val="Helv"/>
    </font>
    <font>
      <sz val="10"/>
      <name val="Arial"/>
      <family val="2"/>
    </font>
    <font>
      <sz val="9"/>
      <name val="Helv"/>
    </font>
    <font>
      <sz val="9"/>
      <name val="Arial"/>
      <family val="2"/>
    </font>
    <font>
      <b/>
      <sz val="6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69" fontId="19" fillId="0" borderId="0"/>
    <xf numFmtId="171" fontId="21" fillId="0" borderId="0"/>
    <xf numFmtId="37" fontId="21" fillId="0" borderId="0"/>
    <xf numFmtId="9" fontId="1" fillId="0" borderId="0" applyFont="0" applyFill="0" applyBorder="0" applyAlignment="0" applyProtection="0"/>
    <xf numFmtId="0" fontId="25" fillId="0" borderId="0"/>
    <xf numFmtId="175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6" fillId="5" borderId="0">
      <alignment horizontal="left"/>
    </xf>
    <xf numFmtId="0" fontId="21" fillId="6" borderId="0" applyNumberFormat="0" applyFont="0" applyBorder="0" applyAlignment="0" applyProtection="0">
      <alignment horizontal="right"/>
    </xf>
    <xf numFmtId="37" fontId="27" fillId="7" borderId="16"/>
    <xf numFmtId="43" fontId="28" fillId="0" borderId="0" applyFont="0" applyFill="0" applyBorder="0" applyAlignment="0" applyProtection="0"/>
    <xf numFmtId="171" fontId="21" fillId="8" borderId="0" applyNumberFormat="0" applyAlignment="0">
      <alignment horizontal="left"/>
    </xf>
    <xf numFmtId="0" fontId="2" fillId="0" borderId="0"/>
    <xf numFmtId="4" fontId="21" fillId="0" borderId="0" applyFont="0" applyAlignment="0" applyProtection="0"/>
    <xf numFmtId="176" fontId="21" fillId="0" borderId="0" applyFont="0" applyFill="0" applyBorder="0" applyAlignment="0" applyProtection="0"/>
    <xf numFmtId="37" fontId="27" fillId="7" borderId="16"/>
    <xf numFmtId="0" fontId="2" fillId="0" borderId="0"/>
    <xf numFmtId="176" fontId="2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1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3" fontId="2" fillId="4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2" fillId="0" borderId="0" xfId="0" applyFont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4" fontId="2" fillId="4" borderId="0" xfId="0" applyNumberFormat="1" applyFont="1" applyFill="1" applyBorder="1"/>
    <xf numFmtId="4" fontId="2" fillId="2" borderId="0" xfId="0" applyNumberFormat="1" applyFont="1" applyFill="1" applyBorder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49" fontId="2" fillId="0" borderId="0" xfId="0" applyNumberFormat="1" applyFont="1" applyBorder="1"/>
    <xf numFmtId="0" fontId="2" fillId="0" borderId="0" xfId="0" applyFont="1" applyFill="1" applyBorder="1"/>
    <xf numFmtId="0" fontId="2" fillId="3" borderId="0" xfId="0" applyFont="1" applyFill="1" applyBorder="1" applyAlignment="1">
      <alignment horizontal="right"/>
    </xf>
    <xf numFmtId="43" fontId="2" fillId="0" borderId="0" xfId="1" applyFont="1" applyBorder="1"/>
    <xf numFmtId="43" fontId="2" fillId="4" borderId="0" xfId="1" applyFont="1" applyFill="1" applyBorder="1"/>
    <xf numFmtId="43" fontId="2" fillId="2" borderId="0" xfId="1" applyFont="1" applyFill="1" applyBorder="1"/>
    <xf numFmtId="2" fontId="2" fillId="2" borderId="0" xfId="0" applyNumberFormat="1" applyFont="1" applyFill="1" applyBorder="1"/>
    <xf numFmtId="17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3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7" fontId="2" fillId="0" borderId="0" xfId="1" applyNumberFormat="1" applyFont="1" applyBorder="1"/>
    <xf numFmtId="0" fontId="2" fillId="3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165" fontId="11" fillId="0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0" fontId="14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" fillId="3" borderId="0" xfId="0" applyFont="1" applyFill="1" applyBorder="1" applyAlignment="1"/>
    <xf numFmtId="164" fontId="11" fillId="2" borderId="0" xfId="1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/>
    <xf numFmtId="3" fontId="15" fillId="0" borderId="0" xfId="0" applyNumberFormat="1" applyFont="1" applyBorder="1"/>
    <xf numFmtId="0" fontId="15" fillId="0" borderId="0" xfId="0" applyFont="1" applyBorder="1"/>
    <xf numFmtId="0" fontId="15" fillId="3" borderId="0" xfId="0" applyNumberFormat="1" applyFont="1" applyFill="1" applyBorder="1" applyAlignment="1"/>
    <xf numFmtId="3" fontId="15" fillId="2" borderId="0" xfId="0" applyNumberFormat="1" applyFont="1" applyFill="1" applyBorder="1" applyAlignment="1"/>
    <xf numFmtId="4" fontId="15" fillId="0" borderId="0" xfId="0" applyNumberFormat="1" applyFont="1" applyBorder="1"/>
    <xf numFmtId="166" fontId="15" fillId="0" borderId="0" xfId="0" applyNumberFormat="1" applyFont="1" applyBorder="1"/>
    <xf numFmtId="166" fontId="15" fillId="4" borderId="0" xfId="0" applyNumberFormat="1" applyFont="1" applyFill="1" applyBorder="1"/>
    <xf numFmtId="166" fontId="15" fillId="2" borderId="0" xfId="0" applyNumberFormat="1" applyFont="1" applyFill="1" applyBorder="1"/>
    <xf numFmtId="3" fontId="15" fillId="0" borderId="0" xfId="0" applyNumberFormat="1" applyFont="1" applyFill="1" applyBorder="1"/>
    <xf numFmtId="3" fontId="15" fillId="2" borderId="0" xfId="0" applyNumberFormat="1" applyFont="1" applyFill="1" applyBorder="1"/>
    <xf numFmtId="172" fontId="3" fillId="0" borderId="0" xfId="4" applyNumberFormat="1" applyFont="1" applyBorder="1" applyAlignment="1" applyProtection="1">
      <alignment horizontal="left"/>
      <protection locked="0"/>
    </xf>
    <xf numFmtId="0" fontId="23" fillId="0" borderId="0" xfId="0" applyFont="1" applyAlignment="1"/>
    <xf numFmtId="169" fontId="22" fillId="0" borderId="0" xfId="3" applyFont="1" applyBorder="1" applyAlignment="1"/>
    <xf numFmtId="171" fontId="5" fillId="0" borderId="0" xfId="4" applyFont="1" applyBorder="1" applyAlignment="1">
      <alignment horizontal="centerContinuous" vertical="center"/>
    </xf>
    <xf numFmtId="173" fontId="5" fillId="0" borderId="0" xfId="4" applyNumberFormat="1" applyFont="1" applyBorder="1" applyAlignment="1" applyProtection="1">
      <alignment horizontal="centerContinuous" vertical="center"/>
    </xf>
    <xf numFmtId="169" fontId="5" fillId="0" borderId="0" xfId="3" applyFont="1" applyBorder="1" applyAlignment="1">
      <alignment vertical="center"/>
    </xf>
    <xf numFmtId="4" fontId="5" fillId="0" borderId="0" xfId="4" applyNumberFormat="1" applyFont="1" applyBorder="1" applyAlignment="1">
      <alignment horizontal="centerContinuous" vertical="center"/>
    </xf>
    <xf numFmtId="169" fontId="6" fillId="0" borderId="0" xfId="3" applyFont="1" applyBorder="1" applyAlignment="1">
      <alignment vertical="center"/>
    </xf>
    <xf numFmtId="4" fontId="6" fillId="0" borderId="5" xfId="3" applyNumberFormat="1" applyFont="1" applyFill="1" applyBorder="1" applyAlignment="1">
      <alignment horizontal="center" vertical="center" wrapText="1"/>
    </xf>
    <xf numFmtId="4" fontId="6" fillId="0" borderId="5" xfId="3" applyNumberFormat="1" applyFont="1" applyFill="1" applyBorder="1" applyAlignment="1">
      <alignment horizontal="center" vertical="center"/>
    </xf>
    <xf numFmtId="4" fontId="7" fillId="0" borderId="4" xfId="2" applyNumberFormat="1" applyFont="1" applyBorder="1" applyAlignment="1" applyProtection="1">
      <alignment horizontal="centerContinuous" vertical="center"/>
      <protection locked="0"/>
    </xf>
    <xf numFmtId="169" fontId="7" fillId="0" borderId="17" xfId="3" applyFont="1" applyBorder="1" applyAlignment="1">
      <alignment vertical="center"/>
    </xf>
    <xf numFmtId="169" fontId="7" fillId="0" borderId="18" xfId="3" applyFont="1" applyBorder="1" applyAlignment="1">
      <alignment vertical="center"/>
    </xf>
    <xf numFmtId="173" fontId="7" fillId="0" borderId="18" xfId="3" applyNumberFormat="1" applyFont="1" applyBorder="1" applyAlignment="1" applyProtection="1">
      <alignment horizontal="left" vertical="center"/>
    </xf>
    <xf numFmtId="169" fontId="5" fillId="0" borderId="0" xfId="3" applyFont="1" applyFill="1" applyBorder="1" applyAlignment="1">
      <alignment vertical="center"/>
    </xf>
    <xf numFmtId="173" fontId="5" fillId="0" borderId="9" xfId="3" applyNumberFormat="1" applyFont="1" applyBorder="1" applyAlignment="1" applyProtection="1">
      <alignment vertical="center"/>
    </xf>
    <xf numFmtId="0" fontId="5" fillId="0" borderId="19" xfId="0" applyFont="1" applyBorder="1" applyAlignment="1">
      <alignment vertical="center"/>
    </xf>
    <xf numFmtId="173" fontId="5" fillId="0" borderId="21" xfId="3" applyNumberFormat="1" applyFont="1" applyBorder="1" applyAlignment="1" applyProtection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173" fontId="5" fillId="0" borderId="19" xfId="3" applyNumberFormat="1" applyFont="1" applyBorder="1" applyAlignment="1" applyProtection="1">
      <alignment horizontal="left" vertical="center"/>
    </xf>
    <xf numFmtId="169" fontId="5" fillId="0" borderId="19" xfId="3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69" fontId="5" fillId="0" borderId="19" xfId="3" applyFont="1" applyBorder="1" applyAlignment="1">
      <alignment horizontal="left" vertical="center"/>
    </xf>
    <xf numFmtId="173" fontId="5" fillId="0" borderId="19" xfId="3" applyNumberFormat="1" applyFont="1" applyBorder="1" applyAlignment="1" applyProtection="1">
      <alignment vertical="center"/>
    </xf>
    <xf numFmtId="173" fontId="5" fillId="0" borderId="10" xfId="3" applyNumberFormat="1" applyFont="1" applyBorder="1" applyAlignment="1" applyProtection="1">
      <alignment vertical="center"/>
    </xf>
    <xf numFmtId="0" fontId="5" fillId="0" borderId="23" xfId="0" applyFont="1" applyFill="1" applyBorder="1" applyAlignment="1">
      <alignment vertical="center"/>
    </xf>
    <xf numFmtId="173" fontId="5" fillId="0" borderId="23" xfId="3" applyNumberFormat="1" applyFont="1" applyBorder="1" applyAlignment="1" applyProtection="1">
      <alignment vertical="center"/>
    </xf>
    <xf numFmtId="169" fontId="5" fillId="0" borderId="23" xfId="3" applyFont="1" applyBorder="1" applyAlignment="1">
      <alignment vertical="center"/>
    </xf>
    <xf numFmtId="169" fontId="5" fillId="0" borderId="9" xfId="3" applyFont="1" applyBorder="1" applyAlignment="1">
      <alignment vertical="center"/>
    </xf>
    <xf numFmtId="169" fontId="7" fillId="0" borderId="19" xfId="3" applyFont="1" applyBorder="1" applyAlignment="1">
      <alignment vertical="center"/>
    </xf>
    <xf numFmtId="169" fontId="5" fillId="0" borderId="18" xfId="3" applyFont="1" applyBorder="1" applyAlignment="1">
      <alignment vertical="center"/>
    </xf>
    <xf numFmtId="173" fontId="5" fillId="0" borderId="18" xfId="3" applyNumberFormat="1" applyFont="1" applyBorder="1" applyAlignment="1" applyProtection="1">
      <alignment horizontal="left" vertical="center"/>
    </xf>
    <xf numFmtId="169" fontId="7" fillId="0" borderId="20" xfId="3" applyFont="1" applyBorder="1" applyAlignment="1">
      <alignment vertical="center"/>
    </xf>
    <xf numFmtId="169" fontId="5" fillId="0" borderId="17" xfId="3" applyFont="1" applyBorder="1" applyAlignment="1">
      <alignment vertical="center"/>
    </xf>
    <xf numFmtId="169" fontId="7" fillId="0" borderId="25" xfId="3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69" fontId="5" fillId="0" borderId="10" xfId="3" applyFont="1" applyFill="1" applyBorder="1" applyAlignment="1">
      <alignment vertical="center"/>
    </xf>
    <xf numFmtId="169" fontId="7" fillId="0" borderId="24" xfId="3" applyFont="1" applyFill="1" applyBorder="1" applyAlignment="1">
      <alignment vertical="center"/>
    </xf>
    <xf numFmtId="169" fontId="7" fillId="0" borderId="10" xfId="3" applyFont="1" applyFill="1" applyBorder="1" applyAlignment="1">
      <alignment vertical="center"/>
    </xf>
    <xf numFmtId="169" fontId="5" fillId="0" borderId="23" xfId="3" applyFont="1" applyFill="1" applyBorder="1" applyAlignment="1">
      <alignment vertical="center"/>
    </xf>
    <xf numFmtId="169" fontId="7" fillId="0" borderId="23" xfId="3" applyFont="1" applyFill="1" applyBorder="1" applyAlignment="1">
      <alignment vertical="center"/>
    </xf>
    <xf numFmtId="37" fontId="5" fillId="0" borderId="9" xfId="5" applyFont="1" applyBorder="1" applyAlignment="1">
      <alignment vertical="center"/>
    </xf>
    <xf numFmtId="173" fontId="5" fillId="0" borderId="19" xfId="3" applyNumberFormat="1" applyFont="1" applyFill="1" applyBorder="1" applyAlignment="1" applyProtection="1">
      <alignment vertical="center"/>
    </xf>
    <xf numFmtId="173" fontId="7" fillId="0" borderId="9" xfId="3" applyNumberFormat="1" applyFont="1" applyBorder="1" applyAlignment="1" applyProtection="1">
      <alignment vertical="center"/>
    </xf>
    <xf numFmtId="37" fontId="5" fillId="0" borderId="25" xfId="3" applyNumberFormat="1" applyFont="1" applyBorder="1" applyAlignment="1" applyProtection="1">
      <alignment vertical="center"/>
    </xf>
    <xf numFmtId="169" fontId="5" fillId="0" borderId="10" xfId="3" applyFont="1" applyBorder="1" applyAlignment="1">
      <alignment vertical="center"/>
    </xf>
    <xf numFmtId="169" fontId="5" fillId="0" borderId="23" xfId="3" applyFont="1" applyBorder="1" applyAlignment="1">
      <alignment horizontal="left" vertical="center"/>
    </xf>
    <xf numFmtId="37" fontId="7" fillId="0" borderId="0" xfId="3" applyNumberFormat="1" applyFont="1" applyBorder="1" applyAlignment="1" applyProtection="1">
      <alignment vertical="center"/>
    </xf>
    <xf numFmtId="37" fontId="5" fillId="0" borderId="20" xfId="3" applyNumberFormat="1" applyFont="1" applyBorder="1" applyAlignment="1" applyProtection="1">
      <alignment vertical="center"/>
    </xf>
    <xf numFmtId="169" fontId="7" fillId="0" borderId="15" xfId="3" applyFont="1" applyFill="1" applyBorder="1" applyAlignment="1">
      <alignment vertical="center"/>
    </xf>
    <xf numFmtId="169" fontId="7" fillId="0" borderId="16" xfId="3" applyFont="1" applyFill="1" applyBorder="1" applyAlignment="1">
      <alignment vertical="center"/>
    </xf>
    <xf numFmtId="169" fontId="5" fillId="0" borderId="16" xfId="3" applyFont="1" applyFill="1" applyBorder="1" applyAlignment="1">
      <alignment vertical="center"/>
    </xf>
    <xf numFmtId="169" fontId="6" fillId="0" borderId="15" xfId="3" applyFont="1" applyFill="1" applyBorder="1" applyAlignment="1">
      <alignment vertical="center"/>
    </xf>
    <xf numFmtId="169" fontId="6" fillId="0" borderId="16" xfId="3" applyFont="1" applyFill="1" applyBorder="1" applyAlignment="1">
      <alignment vertical="center"/>
    </xf>
    <xf numFmtId="169" fontId="6" fillId="0" borderId="0" xfId="3" applyFont="1" applyFill="1" applyBorder="1" applyAlignment="1">
      <alignment vertical="center"/>
    </xf>
    <xf numFmtId="169" fontId="6" fillId="0" borderId="1" xfId="3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4" fontId="6" fillId="0" borderId="0" xfId="3" applyNumberFormat="1" applyFont="1" applyFill="1" applyBorder="1" applyAlignment="1">
      <alignment vertical="center"/>
    </xf>
    <xf numFmtId="4" fontId="24" fillId="0" borderId="0" xfId="2" applyNumberFormat="1" applyFont="1" applyFill="1" applyBorder="1" applyAlignment="1" applyProtection="1">
      <alignment vertical="center"/>
    </xf>
    <xf numFmtId="0" fontId="6" fillId="0" borderId="1" xfId="0" applyFont="1" applyBorder="1" applyAlignment="1"/>
    <xf numFmtId="169" fontId="7" fillId="0" borderId="0" xfId="3" applyFont="1" applyFill="1" applyBorder="1" applyAlignment="1">
      <alignment vertical="center"/>
    </xf>
    <xf numFmtId="174" fontId="7" fillId="0" borderId="0" xfId="2" applyNumberFormat="1" applyFont="1" applyBorder="1" applyAlignment="1" applyProtection="1">
      <alignment vertical="center"/>
      <protection locked="0"/>
    </xf>
    <xf numFmtId="169" fontId="5" fillId="0" borderId="3" xfId="3" applyFont="1" applyBorder="1" applyAlignment="1">
      <alignment vertical="center"/>
    </xf>
    <xf numFmtId="169" fontId="5" fillId="0" borderId="4" xfId="3" applyFont="1" applyBorder="1" applyAlignment="1">
      <alignment vertical="center"/>
    </xf>
    <xf numFmtId="4" fontId="5" fillId="0" borderId="4" xfId="2" applyNumberFormat="1" applyFont="1" applyBorder="1" applyAlignment="1">
      <alignment vertical="center"/>
    </xf>
    <xf numFmtId="4" fontId="6" fillId="0" borderId="11" xfId="2" applyNumberFormat="1" applyFont="1" applyBorder="1" applyAlignment="1" applyProtection="1">
      <alignment horizontal="right" vertical="center"/>
      <protection locked="0"/>
    </xf>
    <xf numFmtId="4" fontId="5" fillId="0" borderId="0" xfId="2" applyNumberFormat="1" applyFont="1" applyBorder="1" applyAlignment="1">
      <alignment vertical="center"/>
    </xf>
    <xf numFmtId="4" fontId="5" fillId="0" borderId="0" xfId="3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166" fontId="5" fillId="0" borderId="0" xfId="3" applyNumberFormat="1" applyFont="1" applyBorder="1" applyAlignment="1">
      <alignment vertical="center"/>
    </xf>
    <xf numFmtId="166" fontId="5" fillId="0" borderId="0" xfId="3" applyNumberFormat="1" applyFont="1" applyFill="1" applyBorder="1" applyAlignment="1">
      <alignment vertical="center"/>
    </xf>
    <xf numFmtId="0" fontId="2" fillId="0" borderId="0" xfId="0" applyFont="1" applyFill="1"/>
    <xf numFmtId="166" fontId="2" fillId="0" borderId="0" xfId="0" applyNumberFormat="1" applyFont="1" applyBorder="1"/>
    <xf numFmtId="0" fontId="2" fillId="3" borderId="0" xfId="0" applyFont="1" applyFill="1" applyBorder="1" applyAlignment="1">
      <alignment horizontal="center"/>
    </xf>
    <xf numFmtId="10" fontId="5" fillId="0" borderId="0" xfId="6" applyNumberFormat="1" applyFont="1" applyBorder="1" applyAlignment="1">
      <alignment vertical="center"/>
    </xf>
    <xf numFmtId="168" fontId="7" fillId="0" borderId="8" xfId="2" applyNumberFormat="1" applyFont="1" applyFill="1" applyBorder="1" applyAlignment="1" applyProtection="1">
      <alignment vertical="center"/>
      <protection locked="0"/>
    </xf>
    <xf numFmtId="168" fontId="5" fillId="0" borderId="8" xfId="2" applyNumberFormat="1" applyFont="1" applyFill="1" applyBorder="1" applyAlignment="1" applyProtection="1">
      <alignment vertical="center"/>
      <protection locked="0"/>
    </xf>
    <xf numFmtId="168" fontId="5" fillId="0" borderId="9" xfId="3" applyNumberFormat="1" applyFont="1" applyFill="1" applyBorder="1" applyAlignment="1" applyProtection="1">
      <alignment vertical="center"/>
    </xf>
    <xf numFmtId="168" fontId="5" fillId="0" borderId="5" xfId="2" applyNumberFormat="1" applyFont="1" applyFill="1" applyBorder="1" applyAlignment="1" applyProtection="1">
      <alignment vertical="center"/>
      <protection locked="0"/>
    </xf>
    <xf numFmtId="168" fontId="20" fillId="0" borderId="8" xfId="2" applyNumberFormat="1" applyFont="1" applyFill="1" applyBorder="1" applyAlignment="1" applyProtection="1">
      <alignment vertical="center"/>
      <protection locked="0"/>
    </xf>
    <xf numFmtId="168" fontId="7" fillId="0" borderId="5" xfId="2" applyNumberFormat="1" applyFont="1" applyFill="1" applyBorder="1" applyAlignment="1" applyProtection="1">
      <alignment vertical="center"/>
      <protection locked="0"/>
    </xf>
    <xf numFmtId="168" fontId="7" fillId="0" borderId="1" xfId="3" applyNumberFormat="1" applyFont="1" applyFill="1" applyBorder="1" applyAlignment="1">
      <alignment vertical="center"/>
    </xf>
    <xf numFmtId="4" fontId="5" fillId="0" borderId="5" xfId="2" applyNumberFormat="1" applyFont="1" applyFill="1" applyBorder="1" applyAlignment="1">
      <alignment vertical="center"/>
    </xf>
    <xf numFmtId="170" fontId="5" fillId="0" borderId="8" xfId="2" applyNumberFormat="1" applyFont="1" applyFill="1" applyBorder="1" applyAlignment="1" applyProtection="1">
      <alignment vertical="center"/>
      <protection locked="0"/>
    </xf>
    <xf numFmtId="168" fontId="5" fillId="0" borderId="5" xfId="2" applyNumberFormat="1" applyFont="1" applyFill="1" applyBorder="1" applyAlignment="1" applyProtection="1">
      <alignment vertical="center"/>
    </xf>
    <xf numFmtId="168" fontId="5" fillId="0" borderId="8" xfId="2" applyNumberFormat="1" applyFont="1" applyFill="1" applyBorder="1" applyAlignment="1">
      <alignment vertical="center"/>
    </xf>
    <xf numFmtId="168" fontId="5" fillId="0" borderId="5" xfId="2" applyNumberFormat="1" applyFont="1" applyFill="1" applyBorder="1" applyAlignment="1">
      <alignment vertical="center"/>
    </xf>
    <xf numFmtId="168" fontId="5" fillId="0" borderId="12" xfId="2" applyNumberFormat="1" applyFont="1" applyFill="1" applyBorder="1" applyAlignment="1" applyProtection="1">
      <alignment vertical="center"/>
      <protection locked="0"/>
    </xf>
    <xf numFmtId="168" fontId="5" fillId="0" borderId="13" xfId="2" applyNumberFormat="1" applyFont="1" applyFill="1" applyBorder="1" applyAlignment="1" applyProtection="1">
      <alignment vertical="center"/>
      <protection locked="0"/>
    </xf>
    <xf numFmtId="168" fontId="5" fillId="0" borderId="10" xfId="3" applyNumberFormat="1" applyFont="1" applyFill="1" applyBorder="1" applyAlignment="1" applyProtection="1">
      <alignment vertical="center"/>
    </xf>
    <xf numFmtId="168" fontId="7" fillId="0" borderId="14" xfId="2" applyNumberFormat="1" applyFont="1" applyFill="1" applyBorder="1" applyAlignment="1" applyProtection="1">
      <alignment vertical="center"/>
      <protection locked="0"/>
    </xf>
    <xf numFmtId="168" fontId="5" fillId="0" borderId="17" xfId="3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8" fontId="7" fillId="0" borderId="11" xfId="2" applyNumberFormat="1" applyFont="1" applyFill="1" applyBorder="1" applyAlignment="1" applyProtection="1">
      <alignment vertical="center"/>
      <protection locked="0"/>
    </xf>
    <xf numFmtId="168" fontId="5" fillId="0" borderId="5" xfId="2" applyNumberFormat="1" applyFont="1" applyBorder="1" applyAlignment="1">
      <alignment vertical="center"/>
    </xf>
    <xf numFmtId="168" fontId="7" fillId="0" borderId="14" xfId="2" applyNumberFormat="1" applyFont="1" applyBorder="1" applyAlignment="1" applyProtection="1">
      <alignment vertical="center"/>
      <protection locked="0"/>
    </xf>
    <xf numFmtId="4" fontId="5" fillId="0" borderId="5" xfId="2" applyNumberFormat="1" applyFont="1" applyBorder="1" applyAlignment="1">
      <alignment vertical="center"/>
    </xf>
    <xf numFmtId="168" fontId="5" fillId="0" borderId="8" xfId="2" applyNumberFormat="1" applyFont="1" applyBorder="1" applyAlignment="1">
      <alignment vertical="center"/>
    </xf>
    <xf numFmtId="168" fontId="20" fillId="0" borderId="8" xfId="2" applyNumberFormat="1" applyFont="1" applyBorder="1" applyAlignment="1" applyProtection="1">
      <alignment vertical="center"/>
      <protection locked="0"/>
    </xf>
    <xf numFmtId="170" fontId="5" fillId="0" borderId="9" xfId="3" applyNumberFormat="1" applyFont="1" applyBorder="1" applyAlignment="1" applyProtection="1">
      <alignment vertical="center"/>
    </xf>
    <xf numFmtId="168" fontId="5" fillId="0" borderId="5" xfId="2" applyNumberFormat="1" applyFont="1" applyBorder="1" applyAlignment="1" applyProtection="1">
      <alignment vertical="center"/>
    </xf>
    <xf numFmtId="168" fontId="5" fillId="0" borderId="9" xfId="3" applyNumberFormat="1" applyFont="1" applyBorder="1" applyAlignment="1" applyProtection="1">
      <alignment vertical="center"/>
    </xf>
    <xf numFmtId="168" fontId="5" fillId="0" borderId="10" xfId="3" applyNumberFormat="1" applyFont="1" applyBorder="1" applyAlignment="1" applyProtection="1">
      <alignment vertical="center"/>
    </xf>
    <xf numFmtId="168" fontId="5" fillId="0" borderId="17" xfId="3" applyNumberFormat="1" applyFont="1" applyBorder="1" applyAlignment="1" applyProtection="1">
      <alignment vertical="center"/>
    </xf>
    <xf numFmtId="174" fontId="5" fillId="0" borderId="12" xfId="2" applyNumberFormat="1" applyFont="1" applyBorder="1" applyAlignment="1" applyProtection="1">
      <alignment vertical="center"/>
      <protection locked="0"/>
    </xf>
    <xf numFmtId="174" fontId="5" fillId="0" borderId="21" xfId="2" applyNumberFormat="1" applyFont="1" applyBorder="1" applyAlignment="1" applyProtection="1">
      <alignment vertical="center"/>
      <protection locked="0"/>
    </xf>
    <xf numFmtId="168" fontId="7" fillId="0" borderId="8" xfId="2" applyNumberFormat="1" applyFont="1" applyBorder="1" applyAlignment="1" applyProtection="1">
      <alignment vertical="center"/>
      <protection locked="0"/>
    </xf>
    <xf numFmtId="168" fontId="5" fillId="0" borderId="5" xfId="2" applyNumberFormat="1" applyFont="1" applyBorder="1" applyAlignment="1" applyProtection="1">
      <alignment vertical="center"/>
      <protection locked="0"/>
    </xf>
    <xf numFmtId="168" fontId="5" fillId="0" borderId="12" xfId="2" applyNumberFormat="1" applyFont="1" applyBorder="1" applyAlignment="1" applyProtection="1">
      <alignment vertical="center"/>
      <protection locked="0"/>
    </xf>
    <xf numFmtId="168" fontId="5" fillId="0" borderId="13" xfId="2" applyNumberFormat="1" applyFont="1" applyBorder="1" applyAlignment="1" applyProtection="1">
      <alignment vertical="center"/>
      <protection locked="0"/>
    </xf>
    <xf numFmtId="168" fontId="7" fillId="0" borderId="5" xfId="2" applyNumberFormat="1" applyFont="1" applyBorder="1" applyAlignment="1" applyProtection="1">
      <alignment vertical="center"/>
      <protection locked="0"/>
    </xf>
    <xf numFmtId="168" fontId="7" fillId="0" borderId="1" xfId="3" applyNumberFormat="1" applyFont="1" applyBorder="1" applyAlignment="1">
      <alignment vertical="center"/>
    </xf>
    <xf numFmtId="168" fontId="5" fillId="0" borderId="8" xfId="2" applyNumberFormat="1" applyFont="1" applyBorder="1" applyAlignment="1" applyProtection="1">
      <alignment vertical="center"/>
      <protection locked="0"/>
    </xf>
    <xf numFmtId="168" fontId="7" fillId="0" borderId="11" xfId="2" applyNumberFormat="1" applyFont="1" applyBorder="1" applyAlignment="1" applyProtection="1">
      <alignment vertical="center"/>
      <protection locked="0"/>
    </xf>
    <xf numFmtId="170" fontId="5" fillId="0" borderId="8" xfId="2" applyNumberFormat="1" applyFont="1" applyBorder="1" applyAlignment="1" applyProtection="1">
      <alignment vertical="center"/>
      <protection locked="0"/>
    </xf>
    <xf numFmtId="3" fontId="15" fillId="4" borderId="0" xfId="0" applyNumberFormat="1" applyFont="1" applyFill="1" applyBorder="1"/>
    <xf numFmtId="0" fontId="9" fillId="0" borderId="0" xfId="0" applyFont="1" applyAlignment="1"/>
    <xf numFmtId="177" fontId="2" fillId="2" borderId="0" xfId="0" applyNumberFormat="1" applyFont="1" applyFill="1" applyBorder="1"/>
    <xf numFmtId="0" fontId="15" fillId="0" borderId="22" xfId="0" applyFont="1" applyBorder="1" applyAlignment="1">
      <alignment vertical="center"/>
    </xf>
    <xf numFmtId="169" fontId="17" fillId="0" borderId="19" xfId="3" applyFont="1" applyBorder="1" applyAlignment="1">
      <alignment vertical="center"/>
    </xf>
    <xf numFmtId="0" fontId="16" fillId="0" borderId="17" xfId="0" quotePrefix="1" applyFont="1" applyBorder="1" applyAlignment="1">
      <alignment horizontal="right" vertical="center"/>
    </xf>
    <xf numFmtId="0" fontId="16" fillId="0" borderId="25" xfId="0" applyFont="1" applyFill="1" applyBorder="1" applyAlignment="1">
      <alignment vertical="center"/>
    </xf>
    <xf numFmtId="169" fontId="16" fillId="0" borderId="18" xfId="3" applyFont="1" applyBorder="1" applyAlignment="1">
      <alignment vertical="center"/>
    </xf>
    <xf numFmtId="168" fontId="16" fillId="0" borderId="8" xfId="2" applyNumberFormat="1" applyFont="1" applyBorder="1" applyAlignment="1" applyProtection="1">
      <alignment vertical="center"/>
      <protection locked="0"/>
    </xf>
    <xf numFmtId="0" fontId="16" fillId="0" borderId="1" xfId="0" quotePrefix="1" applyFont="1" applyBorder="1" applyAlignment="1">
      <alignment horizontal="right" vertical="center"/>
    </xf>
    <xf numFmtId="0" fontId="16" fillId="0" borderId="26" xfId="0" applyFont="1" applyFill="1" applyBorder="1" applyAlignment="1">
      <alignment vertical="center"/>
    </xf>
    <xf numFmtId="169" fontId="16" fillId="0" borderId="0" xfId="3" applyFont="1" applyBorder="1" applyAlignment="1">
      <alignment vertical="center"/>
    </xf>
    <xf numFmtId="168" fontId="16" fillId="0" borderId="14" xfId="2" applyNumberFormat="1" applyFont="1" applyBorder="1" applyAlignment="1" applyProtection="1">
      <alignment vertical="center"/>
      <protection locked="0"/>
    </xf>
    <xf numFmtId="169" fontId="17" fillId="0" borderId="27" xfId="3" applyFon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168" fontId="16" fillId="0" borderId="8" xfId="2" applyNumberFormat="1" applyFont="1" applyFill="1" applyBorder="1" applyAlignment="1" applyProtection="1">
      <alignment vertical="center"/>
      <protection locked="0"/>
    </xf>
    <xf numFmtId="168" fontId="16" fillId="0" borderId="14" xfId="2" applyNumberFormat="1" applyFont="1" applyFill="1" applyBorder="1" applyAlignment="1" applyProtection="1">
      <alignment vertical="center"/>
      <protection locked="0"/>
    </xf>
    <xf numFmtId="169" fontId="16" fillId="0" borderId="22" xfId="3" applyFont="1" applyBorder="1" applyAlignment="1">
      <alignment vertical="center"/>
    </xf>
    <xf numFmtId="168" fontId="16" fillId="0" borderId="12" xfId="2" applyNumberFormat="1" applyFont="1" applyBorder="1" applyAlignment="1" applyProtection="1">
      <alignment vertical="center"/>
      <protection locked="0"/>
    </xf>
    <xf numFmtId="168" fontId="16" fillId="0" borderId="5" xfId="2" applyNumberFormat="1" applyFont="1" applyBorder="1" applyAlignment="1" applyProtection="1">
      <alignment vertical="center"/>
      <protection locked="0"/>
    </xf>
    <xf numFmtId="169" fontId="16" fillId="0" borderId="18" xfId="3" applyFont="1" applyFill="1" applyBorder="1" applyAlignment="1">
      <alignment vertical="center"/>
    </xf>
    <xf numFmtId="4" fontId="16" fillId="0" borderId="20" xfId="2" applyNumberFormat="1" applyFont="1" applyFill="1" applyBorder="1" applyAlignment="1">
      <alignment vertical="center"/>
    </xf>
    <xf numFmtId="4" fontId="16" fillId="0" borderId="25" xfId="2" applyNumberFormat="1" applyFont="1" applyFill="1" applyBorder="1" applyAlignment="1">
      <alignment vertical="center"/>
    </xf>
    <xf numFmtId="169" fontId="16" fillId="0" borderId="9" xfId="3" applyFont="1" applyBorder="1" applyAlignment="1">
      <alignment vertical="center"/>
    </xf>
    <xf numFmtId="169" fontId="16" fillId="0" borderId="19" xfId="3" applyFont="1" applyBorder="1" applyAlignment="1">
      <alignment vertical="center"/>
    </xf>
    <xf numFmtId="169" fontId="16" fillId="0" borderId="23" xfId="3" applyFont="1" applyBorder="1" applyAlignment="1">
      <alignment vertical="center"/>
    </xf>
    <xf numFmtId="168" fontId="16" fillId="0" borderId="13" xfId="2" applyNumberFormat="1" applyFont="1" applyBorder="1" applyAlignment="1" applyProtection="1">
      <alignment vertical="center"/>
      <protection locked="0"/>
    </xf>
    <xf numFmtId="0" fontId="16" fillId="0" borderId="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49" fontId="16" fillId="0" borderId="17" xfId="0" quotePrefix="1" applyNumberFormat="1" applyFont="1" applyBorder="1" applyAlignment="1">
      <alignment horizontal="right" vertical="center"/>
    </xf>
    <xf numFmtId="169" fontId="17" fillId="11" borderId="9" xfId="3" applyFont="1" applyFill="1" applyBorder="1" applyAlignment="1">
      <alignment vertical="center"/>
    </xf>
    <xf numFmtId="169" fontId="17" fillId="11" borderId="17" xfId="3" applyFont="1" applyFill="1" applyBorder="1" applyAlignment="1">
      <alignment vertical="center"/>
    </xf>
    <xf numFmtId="169" fontId="17" fillId="11" borderId="19" xfId="3" applyFont="1" applyFill="1" applyBorder="1" applyAlignment="1">
      <alignment vertical="center"/>
    </xf>
    <xf numFmtId="168" fontId="17" fillId="11" borderId="8" xfId="2" applyNumberFormat="1" applyFont="1" applyFill="1" applyBorder="1" applyAlignment="1" applyProtection="1">
      <alignment vertical="center"/>
      <protection locked="0"/>
    </xf>
    <xf numFmtId="169" fontId="17" fillId="11" borderId="27" xfId="3" applyFont="1" applyFill="1" applyBorder="1" applyAlignment="1">
      <alignment vertical="center"/>
    </xf>
    <xf numFmtId="169" fontId="17" fillId="11" borderId="28" xfId="3" applyFont="1" applyFill="1" applyBorder="1" applyAlignment="1">
      <alignment vertical="center"/>
    </xf>
    <xf numFmtId="169" fontId="16" fillId="11" borderId="28" xfId="3" applyFont="1" applyFill="1" applyBorder="1" applyAlignment="1">
      <alignment vertical="center"/>
    </xf>
    <xf numFmtId="168" fontId="17" fillId="11" borderId="6" xfId="2" applyNumberFormat="1" applyFont="1" applyFill="1" applyBorder="1" applyAlignment="1" applyProtection="1">
      <alignment vertical="center"/>
      <protection locked="0"/>
    </xf>
    <xf numFmtId="169" fontId="17" fillId="11" borderId="29" xfId="3" applyFont="1" applyFill="1" applyBorder="1" applyAlignment="1">
      <alignment vertical="center"/>
    </xf>
    <xf numFmtId="169" fontId="17" fillId="11" borderId="30" xfId="3" applyFont="1" applyFill="1" applyBorder="1" applyAlignment="1">
      <alignment vertical="center"/>
    </xf>
    <xf numFmtId="169" fontId="17" fillId="11" borderId="0" xfId="3" applyFont="1" applyFill="1" applyBorder="1" applyAlignment="1">
      <alignment vertical="center"/>
    </xf>
    <xf numFmtId="168" fontId="17" fillId="11" borderId="14" xfId="2" applyNumberFormat="1" applyFont="1" applyFill="1" applyBorder="1" applyAlignment="1" applyProtection="1">
      <alignment vertical="center"/>
      <protection locked="0"/>
    </xf>
    <xf numFmtId="169" fontId="16" fillId="11" borderId="30" xfId="3" applyFont="1" applyFill="1" applyBorder="1" applyAlignment="1">
      <alignment vertical="center"/>
    </xf>
    <xf numFmtId="168" fontId="17" fillId="11" borderId="7" xfId="2" applyNumberFormat="1" applyFont="1" applyFill="1" applyBorder="1" applyAlignment="1" applyProtection="1">
      <alignment vertical="center"/>
      <protection locked="0"/>
    </xf>
    <xf numFmtId="169" fontId="17" fillId="11" borderId="18" xfId="3" applyFont="1" applyFill="1" applyBorder="1" applyAlignment="1">
      <alignment vertical="center"/>
    </xf>
    <xf numFmtId="169" fontId="16" fillId="11" borderId="18" xfId="3" applyFont="1" applyFill="1" applyBorder="1" applyAlignment="1">
      <alignment vertical="center"/>
    </xf>
    <xf numFmtId="169" fontId="17" fillId="2" borderId="29" xfId="3" applyFont="1" applyFill="1" applyBorder="1" applyAlignment="1">
      <alignment vertical="center"/>
    </xf>
    <xf numFmtId="169" fontId="17" fillId="2" borderId="30" xfId="3" applyFont="1" applyFill="1" applyBorder="1" applyAlignment="1">
      <alignment vertical="center"/>
    </xf>
    <xf numFmtId="173" fontId="17" fillId="2" borderId="30" xfId="3" applyNumberFormat="1" applyFont="1" applyFill="1" applyBorder="1" applyAlignment="1" applyProtection="1">
      <alignment horizontal="left" vertical="center"/>
    </xf>
    <xf numFmtId="168" fontId="17" fillId="2" borderId="7" xfId="2" applyNumberFormat="1" applyFont="1" applyFill="1" applyBorder="1" applyAlignment="1" applyProtection="1">
      <alignment vertical="center"/>
      <protection locked="0"/>
    </xf>
    <xf numFmtId="37" fontId="5" fillId="0" borderId="17" xfId="3" applyNumberFormat="1" applyFont="1" applyBorder="1" applyAlignment="1" applyProtection="1">
      <alignment vertical="center"/>
    </xf>
    <xf numFmtId="37" fontId="7" fillId="0" borderId="10" xfId="3" applyNumberFormat="1" applyFont="1" applyBorder="1" applyAlignment="1" applyProtection="1">
      <alignment vertical="center"/>
    </xf>
    <xf numFmtId="4" fontId="6" fillId="0" borderId="35" xfId="3" applyNumberFormat="1" applyFont="1" applyFill="1" applyBorder="1" applyAlignment="1">
      <alignment horizontal="center" vertical="center" wrapText="1"/>
    </xf>
    <xf numFmtId="4" fontId="7" fillId="0" borderId="36" xfId="2" applyNumberFormat="1" applyFont="1" applyBorder="1" applyAlignment="1" applyProtection="1">
      <alignment horizontal="centerContinuous" vertical="center"/>
      <protection locked="0"/>
    </xf>
    <xf numFmtId="4" fontId="7" fillId="0" borderId="37" xfId="2" applyNumberFormat="1" applyFont="1" applyBorder="1" applyAlignment="1" applyProtection="1">
      <alignment horizontal="centerContinuous" vertical="center"/>
      <protection locked="0"/>
    </xf>
    <xf numFmtId="168" fontId="7" fillId="0" borderId="38" xfId="2" applyNumberFormat="1" applyFont="1" applyBorder="1" applyAlignment="1" applyProtection="1">
      <alignment vertical="center"/>
      <protection locked="0"/>
    </xf>
    <xf numFmtId="168" fontId="7" fillId="0" borderId="39" xfId="2" applyNumberFormat="1" applyFont="1" applyBorder="1" applyAlignment="1" applyProtection="1">
      <alignment vertical="center"/>
      <protection locked="0"/>
    </xf>
    <xf numFmtId="168" fontId="5" fillId="0" borderId="38" xfId="2" applyNumberFormat="1" applyFont="1" applyBorder="1" applyAlignment="1" applyProtection="1">
      <alignment vertical="center"/>
      <protection locked="0"/>
    </xf>
    <xf numFmtId="168" fontId="5" fillId="0" borderId="40" xfId="2" applyNumberFormat="1" applyFont="1" applyBorder="1" applyAlignment="1" applyProtection="1">
      <alignment vertical="center"/>
      <protection locked="0"/>
    </xf>
    <xf numFmtId="168" fontId="5" fillId="0" borderId="35" xfId="2" applyNumberFormat="1" applyFont="1" applyBorder="1" applyAlignment="1" applyProtection="1">
      <alignment vertical="center"/>
      <protection locked="0"/>
    </xf>
    <xf numFmtId="168" fontId="5" fillId="0" borderId="39" xfId="2" applyNumberFormat="1" applyFont="1" applyBorder="1" applyAlignment="1" applyProtection="1">
      <alignment vertical="center"/>
      <protection locked="0"/>
    </xf>
    <xf numFmtId="170" fontId="5" fillId="0" borderId="39" xfId="2" applyNumberFormat="1" applyFont="1" applyBorder="1" applyAlignment="1" applyProtection="1">
      <alignment vertical="center"/>
      <protection locked="0"/>
    </xf>
    <xf numFmtId="168" fontId="5" fillId="0" borderId="41" xfId="2" applyNumberFormat="1" applyFont="1" applyBorder="1" applyAlignment="1" applyProtection="1">
      <alignment vertical="center"/>
      <protection locked="0"/>
    </xf>
    <xf numFmtId="168" fontId="5" fillId="0" borderId="42" xfId="2" applyNumberFormat="1" applyFont="1" applyBorder="1" applyAlignment="1" applyProtection="1">
      <alignment vertical="center"/>
      <protection locked="0"/>
    </xf>
    <xf numFmtId="168" fontId="5" fillId="0" borderId="43" xfId="2" applyNumberFormat="1" applyFont="1" applyBorder="1" applyAlignment="1" applyProtection="1">
      <alignment vertical="center"/>
      <protection locked="0"/>
    </xf>
    <xf numFmtId="168" fontId="7" fillId="0" borderId="38" xfId="2" applyNumberFormat="1" applyFont="1" applyFill="1" applyBorder="1" applyAlignment="1" applyProtection="1">
      <alignment vertical="center"/>
      <protection locked="0"/>
    </xf>
    <xf numFmtId="168" fontId="7" fillId="0" borderId="39" xfId="2" applyNumberFormat="1" applyFont="1" applyFill="1" applyBorder="1" applyAlignment="1" applyProtection="1">
      <alignment vertical="center"/>
      <protection locked="0"/>
    </xf>
    <xf numFmtId="168" fontId="5" fillId="0" borderId="38" xfId="2" applyNumberFormat="1" applyFont="1" applyFill="1" applyBorder="1" applyAlignment="1" applyProtection="1">
      <alignment vertical="center"/>
      <protection locked="0"/>
    </xf>
    <xf numFmtId="168" fontId="5" fillId="0" borderId="35" xfId="2" applyNumberFormat="1" applyFont="1" applyFill="1" applyBorder="1" applyAlignment="1" applyProtection="1">
      <alignment vertical="center"/>
      <protection locked="0"/>
    </xf>
    <xf numFmtId="168" fontId="7" fillId="0" borderId="41" xfId="2" applyNumberFormat="1" applyFont="1" applyFill="1" applyBorder="1" applyAlignment="1" applyProtection="1">
      <alignment vertical="center"/>
      <protection locked="0"/>
    </xf>
    <xf numFmtId="168" fontId="7" fillId="0" borderId="35" xfId="2" applyNumberFormat="1" applyFont="1" applyFill="1" applyBorder="1" applyAlignment="1" applyProtection="1">
      <alignment vertical="center"/>
      <protection locked="0"/>
    </xf>
    <xf numFmtId="168" fontId="7" fillId="0" borderId="42" xfId="2" applyNumberFormat="1" applyFont="1" applyFill="1" applyBorder="1" applyAlignment="1" applyProtection="1">
      <alignment vertical="center"/>
      <protection locked="0"/>
    </xf>
    <xf numFmtId="168" fontId="7" fillId="0" borderId="44" xfId="2" applyNumberFormat="1" applyFont="1" applyFill="1" applyBorder="1" applyAlignment="1" applyProtection="1">
      <alignment vertical="center"/>
      <protection locked="0"/>
    </xf>
    <xf numFmtId="168" fontId="7" fillId="0" borderId="45" xfId="3" applyNumberFormat="1" applyFont="1" applyFill="1" applyBorder="1" applyAlignment="1">
      <alignment vertical="center"/>
    </xf>
    <xf numFmtId="168" fontId="5" fillId="0" borderId="46" xfId="2" applyNumberFormat="1" applyFont="1" applyFill="1" applyBorder="1" applyAlignment="1" applyProtection="1">
      <alignment vertical="center"/>
      <protection locked="0"/>
    </xf>
    <xf numFmtId="168" fontId="5" fillId="0" borderId="43" xfId="2" applyNumberFormat="1" applyFont="1" applyFill="1" applyBorder="1" applyAlignment="1" applyProtection="1">
      <alignment vertical="center"/>
      <protection locked="0"/>
    </xf>
    <xf numFmtId="168" fontId="5" fillId="0" borderId="39" xfId="2" applyNumberFormat="1" applyFont="1" applyFill="1" applyBorder="1" applyAlignment="1" applyProtection="1">
      <alignment vertical="center"/>
      <protection locked="0"/>
    </xf>
    <xf numFmtId="168" fontId="7" fillId="0" borderId="47" xfId="2" applyNumberFormat="1" applyFont="1" applyFill="1" applyBorder="1" applyAlignment="1">
      <alignment vertical="center"/>
    </xf>
    <xf numFmtId="168" fontId="7" fillId="0" borderId="48" xfId="2" applyNumberFormat="1" applyFont="1" applyFill="1" applyBorder="1" applyAlignment="1">
      <alignment vertical="center"/>
    </xf>
    <xf numFmtId="168" fontId="7" fillId="0" borderId="49" xfId="2" applyNumberFormat="1" applyFont="1" applyFill="1" applyBorder="1" applyAlignment="1">
      <alignment vertical="center"/>
    </xf>
    <xf numFmtId="168" fontId="7" fillId="0" borderId="41" xfId="2" applyNumberFormat="1" applyFont="1" applyBorder="1" applyAlignment="1" applyProtection="1">
      <alignment vertical="center"/>
      <protection locked="0"/>
    </xf>
    <xf numFmtId="168" fontId="7" fillId="0" borderId="35" xfId="2" applyNumberFormat="1" applyFont="1" applyBorder="1" applyAlignment="1" applyProtection="1">
      <alignment vertical="center"/>
      <protection locked="0"/>
    </xf>
    <xf numFmtId="168" fontId="7" fillId="0" borderId="44" xfId="2" applyNumberFormat="1" applyFont="1" applyBorder="1" applyAlignment="1" applyProtection="1">
      <alignment vertical="center"/>
      <protection locked="0"/>
    </xf>
    <xf numFmtId="168" fontId="7" fillId="0" borderId="45" xfId="3" applyNumberFormat="1" applyFont="1" applyBorder="1" applyAlignment="1">
      <alignment vertical="center"/>
    </xf>
    <xf numFmtId="168" fontId="5" fillId="0" borderId="46" xfId="2" applyNumberFormat="1" applyFont="1" applyBorder="1" applyAlignment="1" applyProtection="1">
      <alignment vertical="center"/>
      <protection locked="0"/>
    </xf>
    <xf numFmtId="169" fontId="22" fillId="0" borderId="0" xfId="3" applyFont="1" applyFill="1" applyBorder="1" applyAlignment="1"/>
    <xf numFmtId="43" fontId="5" fillId="0" borderId="0" xfId="1" applyFont="1" applyFill="1" applyBorder="1" applyAlignment="1">
      <alignment vertical="center"/>
    </xf>
    <xf numFmtId="37" fontId="7" fillId="0" borderId="0" xfId="3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/>
    <xf numFmtId="178" fontId="11" fillId="0" borderId="0" xfId="1" applyNumberFormat="1" applyFont="1" applyFill="1" applyBorder="1" applyAlignment="1">
      <alignment horizontal="right" vertical="center"/>
    </xf>
    <xf numFmtId="178" fontId="11" fillId="4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Border="1" applyAlignment="1">
      <alignment horizontal="right" vertical="center"/>
    </xf>
    <xf numFmtId="178" fontId="11" fillId="2" borderId="0" xfId="1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/>
    <xf numFmtId="169" fontId="5" fillId="0" borderId="21" xfId="3" applyFont="1" applyBorder="1" applyAlignment="1">
      <alignment vertical="center"/>
    </xf>
    <xf numFmtId="169" fontId="5" fillId="0" borderId="22" xfId="3" applyFont="1" applyBorder="1" applyAlignment="1">
      <alignment vertical="center"/>
    </xf>
    <xf numFmtId="4" fontId="6" fillId="0" borderId="50" xfId="3" applyNumberFormat="1" applyFont="1" applyFill="1" applyBorder="1" applyAlignment="1">
      <alignment horizontal="center" vertical="center" wrapText="1"/>
    </xf>
    <xf numFmtId="37" fontId="7" fillId="0" borderId="34" xfId="3" applyNumberFormat="1" applyFont="1" applyBorder="1" applyAlignment="1" applyProtection="1">
      <alignment vertical="center"/>
    </xf>
    <xf numFmtId="37" fontId="7" fillId="0" borderId="51" xfId="3" applyNumberFormat="1" applyFont="1" applyBorder="1" applyAlignment="1" applyProtection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4" fontId="6" fillId="0" borderId="54" xfId="2" applyNumberFormat="1" applyFont="1" applyBorder="1" applyAlignment="1" applyProtection="1">
      <alignment horizontal="centerContinuous" vertical="center"/>
      <protection locked="0"/>
    </xf>
    <xf numFmtId="168" fontId="7" fillId="0" borderId="53" xfId="2" applyNumberFormat="1" applyFont="1" applyBorder="1" applyAlignment="1" applyProtection="1">
      <alignment vertical="center"/>
      <protection locked="0"/>
    </xf>
    <xf numFmtId="168" fontId="5" fillId="0" borderId="55" xfId="2" applyNumberFormat="1" applyFont="1" applyBorder="1" applyAlignment="1" applyProtection="1">
      <alignment vertical="center"/>
      <protection locked="0"/>
    </xf>
    <xf numFmtId="168" fontId="5" fillId="0" borderId="56" xfId="2" applyNumberFormat="1" applyFont="1" applyBorder="1" applyAlignment="1" applyProtection="1">
      <alignment vertical="center"/>
      <protection locked="0"/>
    </xf>
    <xf numFmtId="168" fontId="5" fillId="0" borderId="57" xfId="2" applyNumberFormat="1" applyFont="1" applyBorder="1" applyAlignment="1" applyProtection="1">
      <alignment vertical="center"/>
      <protection locked="0"/>
    </xf>
    <xf numFmtId="168" fontId="5" fillId="0" borderId="53" xfId="2" applyNumberFormat="1" applyFont="1" applyBorder="1" applyAlignment="1" applyProtection="1">
      <alignment vertical="center"/>
      <protection locked="0"/>
    </xf>
    <xf numFmtId="168" fontId="7" fillId="0" borderId="56" xfId="2" applyNumberFormat="1" applyFont="1" applyBorder="1" applyAlignment="1" applyProtection="1">
      <alignment vertical="center"/>
      <protection locked="0"/>
    </xf>
    <xf numFmtId="168" fontId="7" fillId="0" borderId="54" xfId="2" applyNumberFormat="1" applyFont="1" applyFill="1" applyBorder="1" applyAlignment="1" applyProtection="1">
      <alignment vertical="center"/>
      <protection locked="0"/>
    </xf>
    <xf numFmtId="37" fontId="7" fillId="0" borderId="58" xfId="3" applyNumberFormat="1" applyFont="1" applyBorder="1" applyAlignment="1" applyProtection="1">
      <alignment vertical="center"/>
    </xf>
    <xf numFmtId="168" fontId="7" fillId="0" borderId="59" xfId="2" applyNumberFormat="1" applyFont="1" applyFill="1" applyBorder="1" applyAlignment="1">
      <alignment vertical="center"/>
    </xf>
    <xf numFmtId="179" fontId="2" fillId="0" borderId="0" xfId="0" applyNumberFormat="1" applyFont="1" applyBorder="1"/>
    <xf numFmtId="0" fontId="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top"/>
    </xf>
    <xf numFmtId="4" fontId="6" fillId="12" borderId="31" xfId="3" applyNumberFormat="1" applyFont="1" applyFill="1" applyBorder="1" applyAlignment="1">
      <alignment horizontal="center" vertical="center" wrapText="1"/>
    </xf>
    <xf numFmtId="4" fontId="6" fillId="12" borderId="32" xfId="3" applyNumberFormat="1" applyFont="1" applyFill="1" applyBorder="1" applyAlignment="1">
      <alignment horizontal="center" vertical="center" wrapText="1"/>
    </xf>
    <xf numFmtId="4" fontId="6" fillId="12" borderId="33" xfId="3" applyNumberFormat="1" applyFont="1" applyFill="1" applyBorder="1" applyAlignment="1">
      <alignment horizontal="center" vertical="center" wrapText="1"/>
    </xf>
    <xf numFmtId="169" fontId="5" fillId="0" borderId="18" xfId="3" applyFont="1" applyBorder="1" applyAlignment="1">
      <alignment vertical="center" wrapText="1"/>
    </xf>
    <xf numFmtId="0" fontId="0" fillId="0" borderId="18" xfId="0" applyBorder="1" applyAlignment="1">
      <alignment vertical="center"/>
    </xf>
    <xf numFmtId="169" fontId="5" fillId="0" borderId="19" xfId="3" applyFont="1" applyBorder="1" applyAlignment="1">
      <alignment vertical="center" wrapText="1"/>
    </xf>
    <xf numFmtId="4" fontId="6" fillId="9" borderId="31" xfId="3" applyNumberFormat="1" applyFont="1" applyFill="1" applyBorder="1" applyAlignment="1">
      <alignment horizontal="center" vertical="center" wrapText="1"/>
    </xf>
    <xf numFmtId="4" fontId="6" fillId="9" borderId="32" xfId="3" applyNumberFormat="1" applyFont="1" applyFill="1" applyBorder="1" applyAlignment="1">
      <alignment horizontal="center" vertical="center" wrapText="1"/>
    </xf>
    <xf numFmtId="4" fontId="6" fillId="9" borderId="33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4" fontId="6" fillId="10" borderId="31" xfId="3" applyNumberFormat="1" applyFont="1" applyFill="1" applyBorder="1" applyAlignment="1">
      <alignment horizontal="center" vertical="center" wrapText="1"/>
    </xf>
    <xf numFmtId="4" fontId="6" fillId="10" borderId="32" xfId="3" applyNumberFormat="1" applyFont="1" applyFill="1" applyBorder="1" applyAlignment="1">
      <alignment horizontal="center" vertical="center" wrapText="1"/>
    </xf>
    <xf numFmtId="4" fontId="6" fillId="10" borderId="33" xfId="3" applyNumberFormat="1" applyFont="1" applyFill="1" applyBorder="1" applyAlignment="1">
      <alignment horizontal="center" vertical="center" wrapText="1"/>
    </xf>
  </cellXfs>
  <cellStyles count="31">
    <cellStyle name="1Kopf" xfId="11" xr:uid="{00000000-0005-0000-0000-000000000000}"/>
    <cellStyle name="2gelb" xfId="12" xr:uid="{00000000-0005-0000-0000-000001000000}"/>
    <cellStyle name="3Summe" xfId="13" xr:uid="{00000000-0005-0000-0000-000002000000}"/>
    <cellStyle name="3Summe 2" xfId="19" xr:uid="{00000000-0005-0000-0000-000003000000}"/>
    <cellStyle name="Dezimal_La2000" xfId="2" xr:uid="{00000000-0005-0000-0000-000004000000}"/>
    <cellStyle name="Komma" xfId="1" builtinId="3"/>
    <cellStyle name="Komma 2" xfId="8" xr:uid="{00000000-0005-0000-0000-000006000000}"/>
    <cellStyle name="Komma 2 2" xfId="25" xr:uid="{00000000-0005-0000-0000-000007000000}"/>
    <cellStyle name="Komma 2 2 2" xfId="30" xr:uid="{00000000-0005-0000-0000-000008000000}"/>
    <cellStyle name="Komma 2 3" xfId="21" xr:uid="{00000000-0005-0000-0000-000009000000}"/>
    <cellStyle name="Komma 2 4" xfId="28" xr:uid="{00000000-0005-0000-0000-00000A000000}"/>
    <cellStyle name="Komma 2 5" xfId="14" xr:uid="{00000000-0005-0000-0000-00000B000000}"/>
    <cellStyle name="Komma 3" xfId="22" xr:uid="{00000000-0005-0000-0000-00000C000000}"/>
    <cellStyle name="Komma 4" xfId="18" xr:uid="{00000000-0005-0000-0000-00000D000000}"/>
    <cellStyle name="neu" xfId="15" xr:uid="{00000000-0005-0000-0000-00000E000000}"/>
    <cellStyle name="Prozent" xfId="6" builtinId="5"/>
    <cellStyle name="Prozent 2" xfId="10" xr:uid="{00000000-0005-0000-0000-000010000000}"/>
    <cellStyle name="Prozent 2 2" xfId="23" xr:uid="{00000000-0005-0000-0000-000011000000}"/>
    <cellStyle name="Standard" xfId="0" builtinId="0"/>
    <cellStyle name="Standard 2" xfId="9" xr:uid="{00000000-0005-0000-0000-000013000000}"/>
    <cellStyle name="Standard 2 2" xfId="24" xr:uid="{00000000-0005-0000-0000-000014000000}"/>
    <cellStyle name="Standard 2 2 2" xfId="29" xr:uid="{00000000-0005-0000-0000-000015000000}"/>
    <cellStyle name="Standard 2 3" xfId="20" xr:uid="{00000000-0005-0000-0000-000016000000}"/>
    <cellStyle name="Standard 2 4" xfId="27" xr:uid="{00000000-0005-0000-0000-000017000000}"/>
    <cellStyle name="Standard 2 5" xfId="16" xr:uid="{00000000-0005-0000-0000-000018000000}"/>
    <cellStyle name="Standard 3" xfId="7" xr:uid="{00000000-0005-0000-0000-000019000000}"/>
    <cellStyle name="Standard 3 2" xfId="26" xr:uid="{00000000-0005-0000-0000-00001A000000}"/>
    <cellStyle name="Standard_f" xfId="3" xr:uid="{00000000-0005-0000-0000-00001B000000}"/>
    <cellStyle name="Standard_La2000" xfId="4" xr:uid="{00000000-0005-0000-0000-00001C000000}"/>
    <cellStyle name="Standard_OE2000" xfId="5" xr:uid="{00000000-0005-0000-0000-00001D000000}"/>
    <cellStyle name="Summe" xfId="17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12</xdr:col>
      <xdr:colOff>551857</xdr:colOff>
      <xdr:row>28</xdr:row>
      <xdr:rowOff>152214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4000500"/>
          <a:ext cx="4742857" cy="1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17"/>
  <sheetViews>
    <sheetView workbookViewId="0"/>
  </sheetViews>
  <sheetFormatPr baseColWidth="10" defaultRowHeight="15"/>
  <cols>
    <col min="1" max="1" width="11" style="1"/>
    <col min="2" max="2" width="94.625" style="1" bestFit="1" customWidth="1"/>
    <col min="3" max="3" width="21.875" style="1" customWidth="1"/>
    <col min="4" max="4" width="44.375" style="1" bestFit="1" customWidth="1"/>
    <col min="5" max="16384" width="11" style="1"/>
  </cols>
  <sheetData>
    <row r="1" spans="1:4">
      <c r="A1" s="2" t="s">
        <v>10</v>
      </c>
      <c r="B1" s="2" t="s">
        <v>11</v>
      </c>
      <c r="C1" s="2" t="s">
        <v>12</v>
      </c>
      <c r="D1" s="2" t="s">
        <v>13</v>
      </c>
    </row>
    <row r="2" spans="1:4">
      <c r="A2" s="1" t="s">
        <v>178</v>
      </c>
      <c r="B2" s="1" t="s">
        <v>194</v>
      </c>
      <c r="D2" s="1" t="s">
        <v>430</v>
      </c>
    </row>
    <row r="3" spans="1:4">
      <c r="A3" s="1" t="s">
        <v>179</v>
      </c>
      <c r="B3" s="1" t="s">
        <v>215</v>
      </c>
      <c r="D3" s="1" t="s">
        <v>430</v>
      </c>
    </row>
    <row r="4" spans="1:4">
      <c r="A4" s="1" t="s">
        <v>180</v>
      </c>
      <c r="B4" s="1" t="s">
        <v>195</v>
      </c>
      <c r="D4" s="1" t="s">
        <v>434</v>
      </c>
    </row>
    <row r="5" spans="1:4">
      <c r="A5" s="1" t="s">
        <v>181</v>
      </c>
      <c r="B5" s="1" t="s">
        <v>196</v>
      </c>
      <c r="D5" s="1" t="s">
        <v>431</v>
      </c>
    </row>
    <row r="6" spans="1:4">
      <c r="A6" s="1" t="s">
        <v>182</v>
      </c>
      <c r="B6" s="1" t="s">
        <v>197</v>
      </c>
      <c r="D6" s="1" t="s">
        <v>431</v>
      </c>
    </row>
    <row r="7" spans="1:4">
      <c r="A7" s="1" t="s">
        <v>183</v>
      </c>
      <c r="B7" s="1" t="s">
        <v>263</v>
      </c>
      <c r="D7" s="1" t="s">
        <v>433</v>
      </c>
    </row>
    <row r="8" spans="1:4">
      <c r="A8" s="1" t="s">
        <v>184</v>
      </c>
      <c r="B8" s="1" t="s">
        <v>198</v>
      </c>
      <c r="D8" s="1" t="s">
        <v>432</v>
      </c>
    </row>
    <row r="9" spans="1:4">
      <c r="A9" s="1" t="s">
        <v>185</v>
      </c>
      <c r="B9" s="1" t="s">
        <v>199</v>
      </c>
      <c r="D9" s="1" t="s">
        <v>200</v>
      </c>
    </row>
    <row r="10" spans="1:4">
      <c r="A10" s="1" t="s">
        <v>186</v>
      </c>
      <c r="B10" s="1" t="s">
        <v>201</v>
      </c>
      <c r="D10" s="1" t="s">
        <v>200</v>
      </c>
    </row>
    <row r="11" spans="1:4">
      <c r="A11" s="1" t="s">
        <v>187</v>
      </c>
      <c r="B11" s="1" t="s">
        <v>202</v>
      </c>
      <c r="D11" s="1" t="s">
        <v>203</v>
      </c>
    </row>
    <row r="12" spans="1:4">
      <c r="A12" s="1" t="s">
        <v>188</v>
      </c>
      <c r="B12" s="1" t="s">
        <v>452</v>
      </c>
      <c r="D12" s="1" t="s">
        <v>200</v>
      </c>
    </row>
    <row r="13" spans="1:4">
      <c r="A13" s="1" t="s">
        <v>189</v>
      </c>
      <c r="B13" s="1" t="s">
        <v>119</v>
      </c>
      <c r="D13" s="1" t="s">
        <v>200</v>
      </c>
    </row>
    <row r="14" spans="1:4">
      <c r="A14" s="1" t="s">
        <v>190</v>
      </c>
      <c r="B14" s="1" t="s">
        <v>204</v>
      </c>
      <c r="D14" s="1" t="s">
        <v>200</v>
      </c>
    </row>
    <row r="15" spans="1:4">
      <c r="A15" s="1" t="s">
        <v>191</v>
      </c>
      <c r="B15" s="1" t="s">
        <v>205</v>
      </c>
      <c r="D15" s="1" t="s">
        <v>200</v>
      </c>
    </row>
    <row r="16" spans="1:4">
      <c r="A16" s="1" t="s">
        <v>192</v>
      </c>
      <c r="B16" s="1" t="s">
        <v>206</v>
      </c>
      <c r="D16" s="1" t="s">
        <v>207</v>
      </c>
    </row>
    <row r="17" spans="1:4">
      <c r="A17" s="1" t="s">
        <v>193</v>
      </c>
      <c r="B17" s="1" t="s">
        <v>453</v>
      </c>
      <c r="D17" s="1" t="s">
        <v>435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D33"/>
  <sheetViews>
    <sheetView workbookViewId="0">
      <selection activeCell="I30" sqref="I30"/>
    </sheetView>
  </sheetViews>
  <sheetFormatPr baseColWidth="10" defaultRowHeight="15"/>
  <cols>
    <col min="1" max="2" width="10.125" style="3" customWidth="1"/>
    <col min="3" max="4" width="16.75" style="3" customWidth="1"/>
    <col min="5" max="16384" width="11" style="3"/>
  </cols>
  <sheetData>
    <row r="1" spans="1:4">
      <c r="A1" s="3" t="s">
        <v>261</v>
      </c>
    </row>
    <row r="3" spans="1:4">
      <c r="A3" s="7" t="s">
        <v>14</v>
      </c>
      <c r="B3" s="7" t="s">
        <v>9</v>
      </c>
      <c r="C3" s="7" t="s">
        <v>30</v>
      </c>
      <c r="D3" s="7" t="s">
        <v>94</v>
      </c>
    </row>
    <row r="4" spans="1:4">
      <c r="A4" s="6"/>
      <c r="B4" s="6"/>
      <c r="C4" s="7" t="s">
        <v>66</v>
      </c>
      <c r="D4" s="7" t="s">
        <v>66</v>
      </c>
    </row>
    <row r="5" spans="1:4">
      <c r="A5" s="6">
        <v>1997</v>
      </c>
      <c r="B5" s="3">
        <v>10</v>
      </c>
      <c r="D5" s="19">
        <v>7609.06</v>
      </c>
    </row>
    <row r="6" spans="1:4">
      <c r="A6" s="6">
        <v>1998</v>
      </c>
      <c r="B6" s="9">
        <v>10</v>
      </c>
      <c r="C6" s="9"/>
      <c r="D6" s="20">
        <v>6474.47</v>
      </c>
    </row>
    <row r="7" spans="1:4">
      <c r="A7" s="6">
        <v>1999</v>
      </c>
      <c r="B7" s="3">
        <v>12</v>
      </c>
      <c r="D7" s="19">
        <v>9080.9699999999993</v>
      </c>
    </row>
    <row r="8" spans="1:4">
      <c r="A8" s="6">
        <v>2000</v>
      </c>
      <c r="B8" s="9">
        <v>15</v>
      </c>
      <c r="C8" s="20">
        <v>4403.97</v>
      </c>
      <c r="D8" s="20">
        <v>17390.25</v>
      </c>
    </row>
    <row r="9" spans="1:4">
      <c r="A9" s="26" t="s">
        <v>95</v>
      </c>
      <c r="B9" s="3">
        <v>10</v>
      </c>
      <c r="C9" s="19">
        <v>2950.49</v>
      </c>
      <c r="D9" s="19">
        <v>9922.5300000000007</v>
      </c>
    </row>
    <row r="10" spans="1:4">
      <c r="A10" s="26" t="s">
        <v>96</v>
      </c>
      <c r="B10" s="9">
        <v>17</v>
      </c>
      <c r="C10" s="20">
        <v>5943.92</v>
      </c>
      <c r="D10" s="20">
        <v>19699.66</v>
      </c>
    </row>
    <row r="11" spans="1:4">
      <c r="A11" s="6">
        <v>2003</v>
      </c>
      <c r="B11" s="3">
        <v>9</v>
      </c>
      <c r="C11" s="19">
        <v>2746.98</v>
      </c>
      <c r="D11" s="19">
        <v>10711.38</v>
      </c>
    </row>
    <row r="12" spans="1:4">
      <c r="A12" s="6">
        <v>2004</v>
      </c>
      <c r="B12" s="9">
        <v>14</v>
      </c>
      <c r="C12" s="20">
        <v>4151.13</v>
      </c>
      <c r="D12" s="20">
        <v>12425.4</v>
      </c>
    </row>
    <row r="13" spans="1:4">
      <c r="A13" s="6">
        <v>2005</v>
      </c>
      <c r="B13" s="3">
        <v>10</v>
      </c>
      <c r="C13" s="19">
        <v>3250.46</v>
      </c>
      <c r="D13" s="19">
        <v>11486.79</v>
      </c>
    </row>
    <row r="14" spans="1:4">
      <c r="A14" s="6">
        <v>2006</v>
      </c>
      <c r="B14" s="9">
        <v>15</v>
      </c>
      <c r="C14" s="20">
        <v>4071.65</v>
      </c>
      <c r="D14" s="20">
        <v>14492.2</v>
      </c>
    </row>
    <row r="15" spans="1:4">
      <c r="A15" s="6">
        <v>2007</v>
      </c>
      <c r="B15" s="3">
        <v>15</v>
      </c>
      <c r="C15" s="19">
        <v>6330.4</v>
      </c>
      <c r="D15" s="19">
        <v>21624.63</v>
      </c>
    </row>
    <row r="16" spans="1:4">
      <c r="A16" s="6">
        <v>2008</v>
      </c>
      <c r="B16" s="9">
        <v>19</v>
      </c>
      <c r="C16" s="20">
        <v>6116.46</v>
      </c>
      <c r="D16" s="20">
        <v>20194.22</v>
      </c>
    </row>
    <row r="17" spans="1:4">
      <c r="A17" s="6">
        <v>2009</v>
      </c>
      <c r="B17" s="3">
        <v>17</v>
      </c>
      <c r="C17" s="19">
        <v>4365.25</v>
      </c>
      <c r="D17" s="19">
        <v>15634.4</v>
      </c>
    </row>
    <row r="18" spans="1:4">
      <c r="A18" s="6">
        <v>2010</v>
      </c>
      <c r="B18" s="9">
        <v>11</v>
      </c>
      <c r="C18" s="20">
        <v>9853.8799999999992</v>
      </c>
      <c r="D18" s="20">
        <v>32846.25</v>
      </c>
    </row>
    <row r="19" spans="1:4">
      <c r="A19" s="6">
        <v>2011</v>
      </c>
      <c r="B19" s="3">
        <v>12</v>
      </c>
      <c r="C19" s="19">
        <v>9955.6200000000008</v>
      </c>
      <c r="D19" s="19">
        <v>33146.25</v>
      </c>
    </row>
    <row r="20" spans="1:4">
      <c r="A20" s="6">
        <v>2012</v>
      </c>
      <c r="B20" s="9">
        <v>19</v>
      </c>
      <c r="C20" s="20">
        <v>9146.86</v>
      </c>
      <c r="D20" s="20">
        <v>30489.52</v>
      </c>
    </row>
    <row r="21" spans="1:4">
      <c r="A21" s="6">
        <v>2013</v>
      </c>
      <c r="B21" s="3">
        <v>16</v>
      </c>
      <c r="C21" s="19">
        <v>4790.4799999999996</v>
      </c>
      <c r="D21" s="19">
        <v>15968.27</v>
      </c>
    </row>
    <row r="22" spans="1:4">
      <c r="A22" s="6">
        <v>2014</v>
      </c>
      <c r="B22" s="9">
        <v>13</v>
      </c>
      <c r="C22" s="20">
        <v>2340.0500000000002</v>
      </c>
      <c r="D22" s="20">
        <v>7800.17</v>
      </c>
    </row>
    <row r="23" spans="1:4">
      <c r="A23" s="6">
        <v>2015</v>
      </c>
      <c r="B23" s="3">
        <v>16</v>
      </c>
      <c r="C23" s="19">
        <v>7653.32</v>
      </c>
      <c r="D23" s="19">
        <v>25511.02</v>
      </c>
    </row>
    <row r="24" spans="1:4">
      <c r="A24" s="6">
        <v>2016</v>
      </c>
      <c r="B24" s="9">
        <v>12</v>
      </c>
      <c r="C24" s="20">
        <v>2791.51</v>
      </c>
      <c r="D24" s="20">
        <v>9305.0400000000009</v>
      </c>
    </row>
    <row r="25" spans="1:4">
      <c r="A25" s="6">
        <v>2017</v>
      </c>
      <c r="B25" s="3">
        <v>12</v>
      </c>
      <c r="C25" s="19">
        <v>5403.17</v>
      </c>
      <c r="D25" s="19">
        <v>18010.62</v>
      </c>
    </row>
    <row r="26" spans="1:4">
      <c r="A26" s="6">
        <v>2018</v>
      </c>
      <c r="B26" s="9">
        <v>12</v>
      </c>
      <c r="C26" s="20">
        <f>4040.7+2079.23</f>
        <v>6119.93</v>
      </c>
      <c r="D26" s="20">
        <f>13469.01+6039.77</f>
        <v>19508.78</v>
      </c>
    </row>
    <row r="27" spans="1:4">
      <c r="A27" s="6">
        <v>2019</v>
      </c>
      <c r="B27" s="3">
        <v>13</v>
      </c>
      <c r="C27" s="19">
        <v>3907.31</v>
      </c>
      <c r="D27" s="19">
        <v>13024.37</v>
      </c>
    </row>
    <row r="28" spans="1:4">
      <c r="A28" s="10">
        <v>2020</v>
      </c>
      <c r="B28" s="10">
        <v>7</v>
      </c>
      <c r="C28" s="21">
        <v>2958.7</v>
      </c>
      <c r="D28" s="21">
        <v>9862.34</v>
      </c>
    </row>
    <row r="30" spans="1:4">
      <c r="A30" s="3" t="s">
        <v>97</v>
      </c>
    </row>
    <row r="31" spans="1:4">
      <c r="A31" s="3" t="s">
        <v>93</v>
      </c>
    </row>
    <row r="33" spans="3:3">
      <c r="C33" s="17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25"/>
  <sheetViews>
    <sheetView workbookViewId="0">
      <selection activeCell="H30" sqref="H30"/>
    </sheetView>
  </sheetViews>
  <sheetFormatPr baseColWidth="10" defaultRowHeight="15"/>
  <cols>
    <col min="1" max="2" width="13.375" style="3" customWidth="1"/>
    <col min="3" max="3" width="19.5" style="3" customWidth="1"/>
    <col min="4" max="4" width="12.125" style="3" customWidth="1"/>
    <col min="5" max="16384" width="11" style="3"/>
  </cols>
  <sheetData>
    <row r="1" spans="1:4">
      <c r="A1" s="3" t="s">
        <v>262</v>
      </c>
    </row>
    <row r="3" spans="1:4">
      <c r="A3" s="7" t="s">
        <v>98</v>
      </c>
      <c r="B3" s="7" t="s">
        <v>99</v>
      </c>
      <c r="C3" s="7" t="s">
        <v>100</v>
      </c>
      <c r="D3" s="7" t="s">
        <v>101</v>
      </c>
    </row>
    <row r="4" spans="1:4">
      <c r="A4" s="6" t="s">
        <v>102</v>
      </c>
      <c r="B4" s="3">
        <v>133</v>
      </c>
      <c r="C4" s="5">
        <v>15863300</v>
      </c>
      <c r="D4" s="5">
        <v>7962000</v>
      </c>
    </row>
    <row r="5" spans="1:4">
      <c r="A5" s="6" t="s">
        <v>103</v>
      </c>
      <c r="B5" s="9">
        <v>52</v>
      </c>
      <c r="C5" s="8">
        <v>7510154</v>
      </c>
      <c r="D5" s="8">
        <v>4369600</v>
      </c>
    </row>
    <row r="6" spans="1:4">
      <c r="A6" s="6" t="s">
        <v>104</v>
      </c>
      <c r="B6" s="3">
        <v>132</v>
      </c>
      <c r="C6" s="5">
        <v>29205751</v>
      </c>
      <c r="D6" s="5">
        <v>16331600</v>
      </c>
    </row>
    <row r="7" spans="1:4">
      <c r="A7" s="6" t="s">
        <v>105</v>
      </c>
      <c r="B7" s="9">
        <v>70</v>
      </c>
      <c r="C7" s="8">
        <v>16957223</v>
      </c>
      <c r="D7" s="8">
        <v>7740700</v>
      </c>
    </row>
    <row r="8" spans="1:4">
      <c r="A8" s="6" t="s">
        <v>106</v>
      </c>
      <c r="B8" s="3">
        <v>39</v>
      </c>
      <c r="C8" s="5">
        <v>7260973</v>
      </c>
      <c r="D8" s="5">
        <v>3498400</v>
      </c>
    </row>
    <row r="9" spans="1:4">
      <c r="A9" s="6" t="s">
        <v>107</v>
      </c>
      <c r="B9" s="9">
        <v>17</v>
      </c>
      <c r="C9" s="8">
        <v>2825287</v>
      </c>
      <c r="D9" s="8">
        <v>1771000</v>
      </c>
    </row>
    <row r="10" spans="1:4">
      <c r="A10" s="6" t="s">
        <v>108</v>
      </c>
      <c r="B10" s="3">
        <v>14</v>
      </c>
      <c r="C10" s="5">
        <v>2476805</v>
      </c>
      <c r="D10" s="5">
        <v>1375000</v>
      </c>
    </row>
    <row r="11" spans="1:4">
      <c r="A11" s="6" t="s">
        <v>109</v>
      </c>
      <c r="B11" s="9">
        <v>19</v>
      </c>
      <c r="C11" s="8">
        <v>3645005</v>
      </c>
      <c r="D11" s="8">
        <v>2107000</v>
      </c>
    </row>
    <row r="12" spans="1:4">
      <c r="A12" s="6" t="s">
        <v>110</v>
      </c>
      <c r="B12" s="3">
        <v>32</v>
      </c>
      <c r="C12" s="5">
        <v>7013488</v>
      </c>
      <c r="D12" s="5">
        <v>4465000</v>
      </c>
    </row>
    <row r="13" spans="1:4">
      <c r="A13" s="6" t="s">
        <v>111</v>
      </c>
      <c r="B13" s="9">
        <v>6</v>
      </c>
      <c r="C13" s="8">
        <v>1740528</v>
      </c>
      <c r="D13" s="8">
        <v>1095000</v>
      </c>
    </row>
    <row r="14" spans="1:4">
      <c r="A14" s="6" t="s">
        <v>112</v>
      </c>
      <c r="B14" s="3">
        <v>0</v>
      </c>
      <c r="C14" s="3">
        <v>0</v>
      </c>
      <c r="D14" s="3">
        <v>0</v>
      </c>
    </row>
    <row r="15" spans="1:4">
      <c r="A15" s="6" t="s">
        <v>113</v>
      </c>
      <c r="B15" s="9">
        <v>39</v>
      </c>
      <c r="C15" s="8">
        <v>6702054</v>
      </c>
      <c r="D15" s="8">
        <v>4480400</v>
      </c>
    </row>
    <row r="16" spans="1:4">
      <c r="A16" s="6" t="s">
        <v>208</v>
      </c>
      <c r="B16" s="3">
        <v>36</v>
      </c>
      <c r="C16" s="5">
        <v>7509335</v>
      </c>
      <c r="D16" s="5">
        <v>5214700</v>
      </c>
    </row>
    <row r="17" spans="1:4">
      <c r="A17" s="6" t="s">
        <v>213</v>
      </c>
      <c r="B17" s="9">
        <v>37</v>
      </c>
      <c r="C17" s="8">
        <v>6370000</v>
      </c>
      <c r="D17" s="8">
        <v>3241800</v>
      </c>
    </row>
    <row r="18" spans="1:4">
      <c r="A18" s="6" t="s">
        <v>256</v>
      </c>
      <c r="B18" s="3">
        <v>27</v>
      </c>
      <c r="C18" s="5">
        <v>6370000</v>
      </c>
      <c r="D18" s="5">
        <v>3027600</v>
      </c>
    </row>
    <row r="19" spans="1:4">
      <c r="A19" s="6" t="s">
        <v>423</v>
      </c>
      <c r="B19" s="10">
        <v>29</v>
      </c>
      <c r="C19" s="11">
        <v>6370000</v>
      </c>
      <c r="D19" s="11">
        <v>4179200</v>
      </c>
    </row>
    <row r="20" spans="1:4">
      <c r="D20" s="57"/>
    </row>
    <row r="21" spans="1:4">
      <c r="A21" s="3" t="s">
        <v>114</v>
      </c>
    </row>
    <row r="25" spans="1:4">
      <c r="A25" s="25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58"/>
  <sheetViews>
    <sheetView zoomScale="70" zoomScaleNormal="70" workbookViewId="0">
      <selection activeCell="N39" sqref="N39"/>
    </sheetView>
  </sheetViews>
  <sheetFormatPr baseColWidth="10" defaultRowHeight="15"/>
  <cols>
    <col min="1" max="3" width="14.125" style="3" customWidth="1"/>
    <col min="4" max="16384" width="11" style="3"/>
  </cols>
  <sheetData>
    <row r="1" spans="1:11">
      <c r="A1" s="3" t="s">
        <v>448</v>
      </c>
    </row>
    <row r="3" spans="1:11">
      <c r="A3" s="6"/>
      <c r="B3" s="336">
        <v>2016</v>
      </c>
      <c r="C3" s="336"/>
      <c r="D3" s="336">
        <v>2017</v>
      </c>
      <c r="E3" s="336"/>
      <c r="F3" s="336">
        <v>2018</v>
      </c>
      <c r="G3" s="336"/>
      <c r="H3" s="336">
        <v>2019</v>
      </c>
      <c r="I3" s="336"/>
      <c r="J3" s="336">
        <v>2020</v>
      </c>
      <c r="K3" s="336"/>
    </row>
    <row r="4" spans="1:11">
      <c r="A4" s="6"/>
      <c r="B4" s="7" t="s">
        <v>115</v>
      </c>
      <c r="C4" s="7" t="s">
        <v>116</v>
      </c>
      <c r="D4" s="7" t="s">
        <v>115</v>
      </c>
      <c r="E4" s="7" t="s">
        <v>116</v>
      </c>
      <c r="F4" s="173" t="s">
        <v>115</v>
      </c>
      <c r="G4" s="173" t="s">
        <v>116</v>
      </c>
      <c r="H4" s="305" t="s">
        <v>115</v>
      </c>
      <c r="I4" s="305" t="s">
        <v>116</v>
      </c>
      <c r="J4" s="306" t="s">
        <v>115</v>
      </c>
      <c r="K4" s="306" t="s">
        <v>116</v>
      </c>
    </row>
    <row r="5" spans="1:11">
      <c r="A5" s="6" t="s">
        <v>117</v>
      </c>
      <c r="B5" s="19">
        <v>209746.53</v>
      </c>
      <c r="C5" s="3">
        <v>57.16</v>
      </c>
      <c r="D5" s="19">
        <v>162837.59</v>
      </c>
      <c r="E5" s="3">
        <v>57.61</v>
      </c>
      <c r="F5" s="19">
        <v>230277.51</v>
      </c>
      <c r="G5" s="3">
        <v>60.52</v>
      </c>
      <c r="H5" s="19">
        <v>277144.59000000003</v>
      </c>
      <c r="I5" s="3">
        <v>62.33</v>
      </c>
      <c r="J5" s="19">
        <v>264583.58</v>
      </c>
      <c r="K5" s="3">
        <v>62.99</v>
      </c>
    </row>
    <row r="6" spans="1:11">
      <c r="A6" s="6" t="s">
        <v>118</v>
      </c>
      <c r="B6" s="20">
        <v>157184.84</v>
      </c>
      <c r="C6" s="9">
        <v>42.84</v>
      </c>
      <c r="D6" s="20">
        <v>119840.27</v>
      </c>
      <c r="E6" s="9">
        <v>42.39</v>
      </c>
      <c r="F6" s="20">
        <v>150191.59</v>
      </c>
      <c r="G6" s="9">
        <v>39.479999999999997</v>
      </c>
      <c r="H6" s="20">
        <v>167463.59</v>
      </c>
      <c r="I6" s="9">
        <v>37.67</v>
      </c>
      <c r="J6" s="20">
        <v>155458.87</v>
      </c>
      <c r="K6" s="9">
        <v>37.01</v>
      </c>
    </row>
    <row r="7" spans="1:11">
      <c r="A7" s="10" t="s">
        <v>67</v>
      </c>
      <c r="B7" s="21">
        <v>366931.37</v>
      </c>
      <c r="C7" s="10">
        <v>100</v>
      </c>
      <c r="D7" s="21">
        <v>282677.86</v>
      </c>
      <c r="E7" s="30">
        <v>100</v>
      </c>
      <c r="F7" s="21">
        <f>SUM(F5:F6)</f>
        <v>380469.1</v>
      </c>
      <c r="G7" s="30">
        <f>SUM(G5:G6)</f>
        <v>100</v>
      </c>
      <c r="H7" s="21">
        <f>SUM(H5:H6)</f>
        <v>444608.18000000005</v>
      </c>
      <c r="I7" s="30">
        <v>100</v>
      </c>
      <c r="J7" s="21">
        <f>SUM(J5:J6)</f>
        <v>420042.45</v>
      </c>
      <c r="K7" s="30">
        <v>5</v>
      </c>
    </row>
    <row r="9" spans="1:11">
      <c r="A9" s="3" t="s">
        <v>93</v>
      </c>
    </row>
    <row r="13" spans="1:11">
      <c r="A13" s="3" t="s">
        <v>449</v>
      </c>
    </row>
    <row r="15" spans="1:11">
      <c r="A15" s="6"/>
      <c r="B15" s="336">
        <v>2016</v>
      </c>
      <c r="C15" s="336"/>
      <c r="D15" s="336">
        <v>2017</v>
      </c>
      <c r="E15" s="336"/>
      <c r="F15" s="336">
        <v>2018</v>
      </c>
      <c r="G15" s="336"/>
      <c r="H15" s="336">
        <v>2019</v>
      </c>
      <c r="I15" s="336"/>
      <c r="J15" s="336">
        <v>2020</v>
      </c>
      <c r="K15" s="336"/>
    </row>
    <row r="16" spans="1:11">
      <c r="A16" s="6"/>
      <c r="B16" s="7" t="s">
        <v>115</v>
      </c>
      <c r="C16" s="7" t="s">
        <v>116</v>
      </c>
      <c r="D16" s="7" t="s">
        <v>115</v>
      </c>
      <c r="E16" s="7" t="s">
        <v>116</v>
      </c>
      <c r="F16" s="173" t="s">
        <v>115</v>
      </c>
      <c r="G16" s="173" t="s">
        <v>116</v>
      </c>
      <c r="H16" s="305" t="s">
        <v>115</v>
      </c>
      <c r="I16" s="305" t="s">
        <v>116</v>
      </c>
      <c r="J16" s="306" t="s">
        <v>115</v>
      </c>
      <c r="K16" s="306" t="s">
        <v>116</v>
      </c>
    </row>
    <row r="17" spans="1:11">
      <c r="A17" s="6" t="s">
        <v>117</v>
      </c>
      <c r="B17" s="19">
        <v>47412.75</v>
      </c>
      <c r="C17" s="3">
        <v>50</v>
      </c>
      <c r="D17" s="19">
        <v>28505.9</v>
      </c>
      <c r="E17" s="27">
        <v>50</v>
      </c>
      <c r="F17" s="19">
        <v>51666.239999999998</v>
      </c>
      <c r="G17" s="27">
        <v>50</v>
      </c>
      <c r="H17" s="19">
        <v>29945.5</v>
      </c>
      <c r="I17" s="27">
        <v>50</v>
      </c>
      <c r="J17" s="19">
        <v>18939.75</v>
      </c>
      <c r="K17" s="27">
        <v>50</v>
      </c>
    </row>
    <row r="18" spans="1:11">
      <c r="A18" s="6" t="s">
        <v>118</v>
      </c>
      <c r="B18" s="20">
        <v>47412.74</v>
      </c>
      <c r="C18" s="9">
        <v>50</v>
      </c>
      <c r="D18" s="20">
        <v>28505.89</v>
      </c>
      <c r="E18" s="28">
        <v>50</v>
      </c>
      <c r="F18" s="20">
        <v>51666.27</v>
      </c>
      <c r="G18" s="28">
        <v>50</v>
      </c>
      <c r="H18" s="20">
        <v>29945.5</v>
      </c>
      <c r="I18" s="28">
        <v>50</v>
      </c>
      <c r="J18" s="20">
        <v>18939.75</v>
      </c>
      <c r="K18" s="28">
        <v>50</v>
      </c>
    </row>
    <row r="19" spans="1:11">
      <c r="A19" s="10" t="s">
        <v>67</v>
      </c>
      <c r="B19" s="21">
        <v>94825.49</v>
      </c>
      <c r="C19" s="10">
        <v>100</v>
      </c>
      <c r="D19" s="21">
        <v>57011.79</v>
      </c>
      <c r="E19" s="29">
        <v>100</v>
      </c>
      <c r="F19" s="21">
        <f>SUM(F17:F18)</f>
        <v>103332.51</v>
      </c>
      <c r="G19" s="29">
        <f>SUM(G17:G18)</f>
        <v>100</v>
      </c>
      <c r="H19" s="21">
        <f>SUM(H17:H18)</f>
        <v>59891</v>
      </c>
      <c r="I19" s="29">
        <v>100</v>
      </c>
      <c r="J19" s="21">
        <f>SUM(J17:J18)</f>
        <v>37879.5</v>
      </c>
      <c r="K19" s="29">
        <v>100</v>
      </c>
    </row>
    <row r="21" spans="1:11">
      <c r="A21" s="3" t="s">
        <v>93</v>
      </c>
    </row>
    <row r="26" spans="1:11">
      <c r="A26" s="3" t="s">
        <v>450</v>
      </c>
    </row>
    <row r="28" spans="1:11">
      <c r="A28" s="6"/>
      <c r="B28" s="336">
        <v>2016</v>
      </c>
      <c r="C28" s="336"/>
      <c r="D28" s="336">
        <v>2017</v>
      </c>
      <c r="E28" s="336"/>
      <c r="F28" s="336">
        <v>2018</v>
      </c>
      <c r="G28" s="336"/>
      <c r="H28" s="336">
        <v>2019</v>
      </c>
      <c r="I28" s="336"/>
      <c r="J28" s="336">
        <v>2020</v>
      </c>
      <c r="K28" s="336"/>
    </row>
    <row r="29" spans="1:11">
      <c r="A29" s="6"/>
      <c r="B29" s="7" t="s">
        <v>115</v>
      </c>
      <c r="C29" s="7" t="s">
        <v>116</v>
      </c>
      <c r="D29" s="7" t="s">
        <v>115</v>
      </c>
      <c r="E29" s="7" t="s">
        <v>116</v>
      </c>
      <c r="F29" s="173" t="s">
        <v>115</v>
      </c>
      <c r="G29" s="173" t="s">
        <v>116</v>
      </c>
      <c r="H29" s="305" t="s">
        <v>115</v>
      </c>
      <c r="I29" s="305" t="s">
        <v>116</v>
      </c>
      <c r="J29" s="306" t="s">
        <v>115</v>
      </c>
      <c r="K29" s="306" t="s">
        <v>116</v>
      </c>
    </row>
    <row r="30" spans="1:11">
      <c r="A30" s="6" t="s">
        <v>117</v>
      </c>
      <c r="B30" s="19">
        <v>102826.65</v>
      </c>
      <c r="C30" s="3">
        <v>50</v>
      </c>
      <c r="D30" s="19">
        <v>103244.44</v>
      </c>
      <c r="E30" s="3">
        <v>54.02</v>
      </c>
      <c r="F30" s="19">
        <v>107316.74</v>
      </c>
      <c r="G30" s="3">
        <v>54.22</v>
      </c>
      <c r="H30" s="19">
        <v>151635.74</v>
      </c>
      <c r="I30" s="3">
        <v>54.44</v>
      </c>
      <c r="J30" s="19">
        <v>150947.13</v>
      </c>
      <c r="K30" s="3">
        <v>54.5</v>
      </c>
    </row>
    <row r="31" spans="1:11">
      <c r="A31" s="6" t="s">
        <v>118</v>
      </c>
      <c r="B31" s="20">
        <v>102826.65</v>
      </c>
      <c r="C31" s="9">
        <v>50</v>
      </c>
      <c r="D31" s="20">
        <v>87880.24</v>
      </c>
      <c r="E31" s="9">
        <v>45.98</v>
      </c>
      <c r="F31" s="20">
        <v>90603.71</v>
      </c>
      <c r="G31" s="9">
        <v>45.78</v>
      </c>
      <c r="H31" s="20">
        <v>126899.94</v>
      </c>
      <c r="I31" s="9">
        <v>45.56</v>
      </c>
      <c r="J31" s="20">
        <v>125997.26</v>
      </c>
      <c r="K31" s="9">
        <v>45.5</v>
      </c>
    </row>
    <row r="32" spans="1:11">
      <c r="A32" s="10" t="s">
        <v>67</v>
      </c>
      <c r="B32" s="21">
        <v>205653.3</v>
      </c>
      <c r="C32" s="10">
        <v>100</v>
      </c>
      <c r="D32" s="21">
        <v>191124.68</v>
      </c>
      <c r="E32" s="29">
        <v>100</v>
      </c>
      <c r="F32" s="21">
        <f>SUM(F30:F31)</f>
        <v>197920.45</v>
      </c>
      <c r="G32" s="29">
        <f>SUM(G30:G31)</f>
        <v>100</v>
      </c>
      <c r="H32" s="21">
        <f>SUM(H30:H31)</f>
        <v>278535.67999999999</v>
      </c>
      <c r="I32" s="29">
        <v>100</v>
      </c>
      <c r="J32" s="21">
        <f>SUM(J30:J31)</f>
        <v>276944.39</v>
      </c>
      <c r="K32" s="29">
        <v>100</v>
      </c>
    </row>
    <row r="34" spans="1:11">
      <c r="A34" s="3" t="s">
        <v>93</v>
      </c>
    </row>
    <row r="38" spans="1:11">
      <c r="A38" s="3" t="s">
        <v>451</v>
      </c>
    </row>
    <row r="40" spans="1:11">
      <c r="A40" s="6"/>
      <c r="B40" s="336">
        <v>2016</v>
      </c>
      <c r="C40" s="336"/>
      <c r="D40" s="336">
        <v>2017</v>
      </c>
      <c r="E40" s="336"/>
      <c r="F40" s="336">
        <v>2018</v>
      </c>
      <c r="G40" s="336"/>
      <c r="H40" s="336">
        <v>2019</v>
      </c>
      <c r="I40" s="336"/>
      <c r="J40" s="336">
        <v>2020</v>
      </c>
      <c r="K40" s="336"/>
    </row>
    <row r="41" spans="1:11">
      <c r="A41" s="6"/>
      <c r="B41" s="7" t="s">
        <v>115</v>
      </c>
      <c r="C41" s="7" t="s">
        <v>116</v>
      </c>
      <c r="D41" s="7" t="s">
        <v>115</v>
      </c>
      <c r="E41" s="7" t="s">
        <v>116</v>
      </c>
      <c r="F41" s="173" t="s">
        <v>115</v>
      </c>
      <c r="G41" s="173" t="s">
        <v>116</v>
      </c>
      <c r="H41" s="305" t="s">
        <v>115</v>
      </c>
      <c r="I41" s="305" t="s">
        <v>116</v>
      </c>
      <c r="J41" s="306" t="s">
        <v>115</v>
      </c>
      <c r="K41" s="306" t="s">
        <v>116</v>
      </c>
    </row>
    <row r="42" spans="1:11">
      <c r="A42" s="6" t="s">
        <v>117</v>
      </c>
      <c r="B42" s="19">
        <v>59507.13</v>
      </c>
      <c r="C42" s="3">
        <v>89.55</v>
      </c>
      <c r="D42" s="19">
        <v>31087.25</v>
      </c>
      <c r="E42" s="27">
        <v>90</v>
      </c>
      <c r="F42" s="19">
        <v>71294.53</v>
      </c>
      <c r="G42" s="27">
        <v>90</v>
      </c>
      <c r="H42" s="19">
        <v>95563.35</v>
      </c>
      <c r="I42" s="27">
        <v>90</v>
      </c>
      <c r="J42" s="19">
        <v>94696.7</v>
      </c>
      <c r="K42" s="27">
        <v>90</v>
      </c>
    </row>
    <row r="43" spans="1:11">
      <c r="A43" s="6" t="s">
        <v>118</v>
      </c>
      <c r="B43" s="20">
        <v>6945.45</v>
      </c>
      <c r="C43" s="9">
        <v>10.45</v>
      </c>
      <c r="D43" s="20">
        <v>3454.14</v>
      </c>
      <c r="E43" s="28">
        <v>10</v>
      </c>
      <c r="F43" s="20">
        <v>7921.61</v>
      </c>
      <c r="G43" s="28">
        <v>10</v>
      </c>
      <c r="H43" s="20">
        <v>10618.15</v>
      </c>
      <c r="I43" s="28">
        <v>10</v>
      </c>
      <c r="J43" s="20">
        <v>10521.86</v>
      </c>
      <c r="K43" s="28">
        <v>10</v>
      </c>
    </row>
    <row r="44" spans="1:11">
      <c r="A44" s="10" t="s">
        <v>67</v>
      </c>
      <c r="B44" s="21">
        <v>66452.58</v>
      </c>
      <c r="C44" s="10">
        <v>100</v>
      </c>
      <c r="D44" s="21">
        <v>34541.39</v>
      </c>
      <c r="E44" s="29">
        <v>100</v>
      </c>
      <c r="F44" s="21">
        <f>SUM(F42:F43)</f>
        <v>79216.14</v>
      </c>
      <c r="G44" s="29">
        <f>SUM(G42:G43)</f>
        <v>100</v>
      </c>
      <c r="H44" s="21">
        <f>SUM(H42:H43)</f>
        <v>106181.5</v>
      </c>
      <c r="I44" s="29">
        <v>100</v>
      </c>
      <c r="J44" s="21">
        <f>SUM(J42:J43)</f>
        <v>105218.56</v>
      </c>
      <c r="K44" s="29">
        <v>100</v>
      </c>
    </row>
    <row r="46" spans="1:11">
      <c r="A46" s="3" t="s">
        <v>93</v>
      </c>
    </row>
    <row r="58" spans="1:10">
      <c r="A58" s="3" t="s">
        <v>93</v>
      </c>
      <c r="J58" s="19"/>
    </row>
  </sheetData>
  <mergeCells count="20">
    <mergeCell ref="B40:C40"/>
    <mergeCell ref="D40:E40"/>
    <mergeCell ref="B3:C3"/>
    <mergeCell ref="D3:E3"/>
    <mergeCell ref="B15:C15"/>
    <mergeCell ref="D15:E15"/>
    <mergeCell ref="B28:C28"/>
    <mergeCell ref="D28:E28"/>
    <mergeCell ref="F15:G15"/>
    <mergeCell ref="F28:G28"/>
    <mergeCell ref="F40:G40"/>
    <mergeCell ref="F3:G3"/>
    <mergeCell ref="J15:K15"/>
    <mergeCell ref="J28:K28"/>
    <mergeCell ref="J40:K40"/>
    <mergeCell ref="J3:K3"/>
    <mergeCell ref="H15:I15"/>
    <mergeCell ref="H28:I28"/>
    <mergeCell ref="H40:I40"/>
    <mergeCell ref="H3:I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P11"/>
  <sheetViews>
    <sheetView zoomScale="80" zoomScaleNormal="80" workbookViewId="0">
      <selection activeCell="O39" sqref="O39"/>
    </sheetView>
  </sheetViews>
  <sheetFormatPr baseColWidth="10" defaultRowHeight="15"/>
  <cols>
    <col min="1" max="1" width="17.375" style="3" customWidth="1"/>
    <col min="2" max="12" width="8.25" style="3" customWidth="1"/>
    <col min="13" max="16384" width="11" style="3"/>
  </cols>
  <sheetData>
    <row r="1" spans="1:16">
      <c r="A1" s="3" t="s">
        <v>421</v>
      </c>
    </row>
    <row r="3" spans="1:16">
      <c r="A3" s="6" t="s">
        <v>119</v>
      </c>
      <c r="B3" s="7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58">
        <v>2017</v>
      </c>
      <c r="N3" s="173">
        <v>2018</v>
      </c>
      <c r="O3" s="305">
        <v>2019</v>
      </c>
      <c r="P3" s="306">
        <v>2020</v>
      </c>
    </row>
    <row r="4" spans="1:16">
      <c r="A4" s="6" t="s">
        <v>120</v>
      </c>
      <c r="B4" s="5">
        <v>17672</v>
      </c>
      <c r="C4" s="5">
        <v>23826</v>
      </c>
      <c r="D4" s="5">
        <v>28546</v>
      </c>
      <c r="E4" s="5">
        <v>13068</v>
      </c>
      <c r="F4" s="5">
        <v>9030</v>
      </c>
      <c r="G4" s="5">
        <v>10155</v>
      </c>
      <c r="H4" s="5">
        <v>11196</v>
      </c>
      <c r="I4" s="5">
        <v>12745</v>
      </c>
      <c r="J4" s="5">
        <v>13684</v>
      </c>
      <c r="K4" s="5">
        <v>11317</v>
      </c>
      <c r="L4" s="5">
        <v>8774</v>
      </c>
      <c r="M4" s="5">
        <v>10273</v>
      </c>
      <c r="N4" s="5">
        <v>11920</v>
      </c>
      <c r="O4" s="5">
        <v>8970</v>
      </c>
      <c r="P4" s="5">
        <v>8780</v>
      </c>
    </row>
    <row r="5" spans="1:16">
      <c r="A5" s="6" t="s">
        <v>121</v>
      </c>
      <c r="B5" s="8">
        <v>2075</v>
      </c>
      <c r="C5" s="8">
        <v>1010</v>
      </c>
      <c r="D5" s="8">
        <v>1180</v>
      </c>
      <c r="E5" s="9">
        <v>125</v>
      </c>
      <c r="F5" s="9">
        <v>700</v>
      </c>
      <c r="G5" s="9">
        <v>545</v>
      </c>
      <c r="H5" s="8">
        <v>1274</v>
      </c>
      <c r="I5" s="9">
        <v>855</v>
      </c>
      <c r="J5" s="8">
        <v>1552</v>
      </c>
      <c r="K5" s="9">
        <v>235</v>
      </c>
      <c r="L5" s="9">
        <v>0</v>
      </c>
      <c r="M5" s="9">
        <v>60</v>
      </c>
      <c r="N5" s="9">
        <v>120</v>
      </c>
      <c r="O5" s="9">
        <v>220</v>
      </c>
      <c r="P5" s="9">
        <v>660</v>
      </c>
    </row>
    <row r="6" spans="1:16">
      <c r="A6" s="6" t="s">
        <v>122</v>
      </c>
      <c r="B6" s="5">
        <v>10793</v>
      </c>
      <c r="C6" s="5">
        <v>2590</v>
      </c>
      <c r="D6" s="5">
        <v>3577</v>
      </c>
      <c r="E6" s="5">
        <v>6825</v>
      </c>
      <c r="F6" s="5">
        <v>6576</v>
      </c>
      <c r="G6" s="5">
        <v>7056</v>
      </c>
      <c r="H6" s="3">
        <v>531</v>
      </c>
      <c r="I6" s="5">
        <v>2450</v>
      </c>
      <c r="J6" s="5">
        <v>1720</v>
      </c>
      <c r="K6" s="5">
        <v>3663</v>
      </c>
      <c r="L6" s="5">
        <v>4278</v>
      </c>
      <c r="M6" s="5">
        <v>210</v>
      </c>
      <c r="N6" s="3">
        <v>0</v>
      </c>
      <c r="O6" s="3">
        <v>0</v>
      </c>
      <c r="P6" s="3">
        <v>135</v>
      </c>
    </row>
    <row r="7" spans="1:16">
      <c r="A7" s="6" t="s">
        <v>123</v>
      </c>
      <c r="B7" s="9">
        <v>0</v>
      </c>
      <c r="C7" s="9">
        <v>5</v>
      </c>
      <c r="D7" s="9">
        <v>1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>
      <c r="A8" s="6" t="s">
        <v>124</v>
      </c>
      <c r="B8" s="3">
        <v>6.2</v>
      </c>
      <c r="C8" s="3">
        <v>1.44</v>
      </c>
      <c r="D8" s="31">
        <v>27334</v>
      </c>
      <c r="E8" s="3">
        <v>20.399999999999999</v>
      </c>
      <c r="F8" s="3">
        <v>14.98</v>
      </c>
      <c r="G8" s="3">
        <v>9.68</v>
      </c>
      <c r="H8" s="3">
        <v>0.87</v>
      </c>
      <c r="I8" s="3">
        <v>0.92</v>
      </c>
      <c r="J8" s="3">
        <v>1.31</v>
      </c>
      <c r="K8" s="3">
        <v>6.7</v>
      </c>
      <c r="L8" s="3">
        <v>0.5</v>
      </c>
      <c r="M8" s="3">
        <v>0.1</v>
      </c>
      <c r="N8" s="3">
        <v>0.4</v>
      </c>
      <c r="O8" s="3">
        <v>0.05</v>
      </c>
      <c r="P8" s="335">
        <v>0</v>
      </c>
    </row>
    <row r="9" spans="1:16">
      <c r="A9" s="6" t="s">
        <v>125</v>
      </c>
      <c r="B9" s="9">
        <v>2.84</v>
      </c>
      <c r="C9" s="9">
        <v>10.72</v>
      </c>
      <c r="D9" s="9">
        <v>18.98</v>
      </c>
      <c r="E9" s="9">
        <v>15.26</v>
      </c>
      <c r="F9" s="9">
        <v>5.54</v>
      </c>
      <c r="G9" s="9">
        <v>2.73</v>
      </c>
      <c r="H9" s="9">
        <v>0.9</v>
      </c>
      <c r="I9" s="9">
        <v>5.01</v>
      </c>
      <c r="J9" s="9">
        <v>7.3</v>
      </c>
      <c r="K9" s="9">
        <v>2.83</v>
      </c>
      <c r="L9" s="9">
        <v>1.45</v>
      </c>
      <c r="M9" s="9">
        <v>3.62</v>
      </c>
      <c r="N9" s="9">
        <v>3.04</v>
      </c>
      <c r="O9" s="9">
        <v>1.63</v>
      </c>
      <c r="P9" s="9">
        <v>0.95</v>
      </c>
    </row>
    <row r="11" spans="1:16">
      <c r="A11" s="3" t="s">
        <v>93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F38"/>
  <sheetViews>
    <sheetView tabSelected="1" topLeftCell="A7" workbookViewId="0">
      <selection activeCell="A2" sqref="A2"/>
    </sheetView>
  </sheetViews>
  <sheetFormatPr baseColWidth="10" defaultRowHeight="15"/>
  <cols>
    <col min="1" max="1" width="11" style="3"/>
    <col min="2" max="4" width="19.25" style="3" customWidth="1"/>
    <col min="5" max="16384" width="11" style="3"/>
  </cols>
  <sheetData>
    <row r="1" spans="1:4">
      <c r="A1" s="3" t="s">
        <v>457</v>
      </c>
    </row>
    <row r="3" spans="1:4" s="32" customFormat="1">
      <c r="A3" s="33" t="s">
        <v>14</v>
      </c>
      <c r="B3" s="34" t="s">
        <v>126</v>
      </c>
      <c r="C3" s="34" t="s">
        <v>127</v>
      </c>
      <c r="D3" s="34" t="s">
        <v>455</v>
      </c>
    </row>
    <row r="4" spans="1:4">
      <c r="A4" s="6">
        <v>1987</v>
      </c>
      <c r="B4" s="3">
        <v>1.83</v>
      </c>
      <c r="C4" s="3">
        <v>0.47</v>
      </c>
      <c r="D4" s="3">
        <v>1.36</v>
      </c>
    </row>
    <row r="5" spans="1:4">
      <c r="A5" s="6">
        <v>1988</v>
      </c>
      <c r="B5" s="9">
        <v>2.3199999999999998</v>
      </c>
      <c r="C5" s="9">
        <v>0.99</v>
      </c>
      <c r="D5" s="9">
        <v>1.33</v>
      </c>
    </row>
    <row r="6" spans="1:4">
      <c r="A6" s="6">
        <v>1989</v>
      </c>
      <c r="B6" s="3">
        <v>2.2799999999999998</v>
      </c>
      <c r="C6" s="3">
        <v>1.06</v>
      </c>
      <c r="D6" s="3">
        <v>1.21</v>
      </c>
    </row>
    <row r="7" spans="1:4">
      <c r="A7" s="6">
        <v>1990</v>
      </c>
      <c r="B7" s="9">
        <v>3.15</v>
      </c>
      <c r="C7" s="9">
        <v>1.36</v>
      </c>
      <c r="D7" s="9">
        <v>1.79</v>
      </c>
    </row>
    <row r="8" spans="1:4">
      <c r="A8" s="6">
        <v>1991</v>
      </c>
      <c r="B8" s="3">
        <v>3.56</v>
      </c>
      <c r="C8" s="3">
        <v>1.54</v>
      </c>
      <c r="D8" s="3">
        <v>2.02</v>
      </c>
    </row>
    <row r="9" spans="1:4">
      <c r="A9" s="6">
        <v>1992</v>
      </c>
      <c r="B9" s="9">
        <v>5.38</v>
      </c>
      <c r="C9" s="9">
        <v>1.91</v>
      </c>
      <c r="D9" s="9">
        <v>3.47</v>
      </c>
    </row>
    <row r="10" spans="1:4">
      <c r="A10" s="6">
        <v>1993</v>
      </c>
      <c r="B10" s="3">
        <v>5.62</v>
      </c>
      <c r="C10" s="3">
        <v>1.91</v>
      </c>
      <c r="D10" s="3">
        <v>3.71</v>
      </c>
    </row>
    <row r="11" spans="1:4">
      <c r="A11" s="6">
        <v>1994</v>
      </c>
      <c r="B11" s="9">
        <v>5.46</v>
      </c>
      <c r="C11" s="9">
        <v>2.2799999999999998</v>
      </c>
      <c r="D11" s="9">
        <v>3.19</v>
      </c>
    </row>
    <row r="12" spans="1:4">
      <c r="A12" s="6">
        <v>1995</v>
      </c>
      <c r="B12" s="3">
        <v>5.36</v>
      </c>
      <c r="C12" s="3">
        <v>2.19</v>
      </c>
      <c r="D12" s="3">
        <v>3.18</v>
      </c>
    </row>
    <row r="13" spans="1:4">
      <c r="A13" s="6">
        <v>1996</v>
      </c>
      <c r="B13" s="9">
        <v>6.04</v>
      </c>
      <c r="C13" s="9">
        <v>2.34</v>
      </c>
      <c r="D13" s="9">
        <v>3.7</v>
      </c>
    </row>
    <row r="14" spans="1:4">
      <c r="A14" s="6">
        <v>1997</v>
      </c>
      <c r="B14" s="3">
        <v>8.01</v>
      </c>
      <c r="C14" s="3">
        <v>2.76</v>
      </c>
      <c r="D14" s="3">
        <v>5.25</v>
      </c>
    </row>
    <row r="15" spans="1:4">
      <c r="A15" s="6">
        <v>1998</v>
      </c>
      <c r="B15" s="9">
        <v>7.07</v>
      </c>
      <c r="C15" s="9">
        <v>2.98</v>
      </c>
      <c r="D15" s="9">
        <v>4.08</v>
      </c>
    </row>
    <row r="16" spans="1:4">
      <c r="A16" s="6">
        <v>1999</v>
      </c>
      <c r="B16" s="3">
        <v>8.32</v>
      </c>
      <c r="C16" s="3">
        <v>3.27</v>
      </c>
      <c r="D16" s="3">
        <v>5.05</v>
      </c>
    </row>
    <row r="17" spans="1:4">
      <c r="A17" s="6">
        <v>2000</v>
      </c>
      <c r="B17" s="9">
        <v>8.7100000000000009</v>
      </c>
      <c r="C17" s="9">
        <v>3.72</v>
      </c>
      <c r="D17" s="9">
        <v>4.99</v>
      </c>
    </row>
    <row r="18" spans="1:4">
      <c r="A18" s="6">
        <v>2001</v>
      </c>
      <c r="B18" s="3">
        <v>9.81</v>
      </c>
      <c r="C18" s="3">
        <v>3.66</v>
      </c>
      <c r="D18" s="3">
        <v>6.2</v>
      </c>
    </row>
    <row r="19" spans="1:4">
      <c r="A19" s="6">
        <v>2002</v>
      </c>
      <c r="B19" s="9">
        <v>8.6199999999999992</v>
      </c>
      <c r="C19" s="9">
        <v>3.49</v>
      </c>
      <c r="D19" s="9">
        <v>5.13</v>
      </c>
    </row>
    <row r="20" spans="1:4">
      <c r="A20" s="6">
        <v>2003</v>
      </c>
      <c r="B20" s="3">
        <v>8.52</v>
      </c>
      <c r="C20" s="3">
        <v>3.34</v>
      </c>
      <c r="D20" s="3">
        <v>5.18</v>
      </c>
    </row>
    <row r="21" spans="1:4">
      <c r="A21" s="6">
        <v>2004</v>
      </c>
      <c r="B21" s="9">
        <v>9.1999999999999993</v>
      </c>
      <c r="C21" s="9">
        <v>3.46</v>
      </c>
      <c r="D21" s="9">
        <v>5.74</v>
      </c>
    </row>
    <row r="22" spans="1:4">
      <c r="A22" s="6">
        <v>2005</v>
      </c>
      <c r="B22" s="3">
        <v>8.56</v>
      </c>
      <c r="C22" s="3">
        <v>3.36</v>
      </c>
      <c r="D22" s="3">
        <v>5.2</v>
      </c>
    </row>
    <row r="23" spans="1:4">
      <c r="A23" s="6">
        <v>2006</v>
      </c>
      <c r="B23" s="9">
        <v>9.7100000000000009</v>
      </c>
      <c r="C23" s="9">
        <v>3.05</v>
      </c>
      <c r="D23" s="9">
        <v>6.66</v>
      </c>
    </row>
    <row r="24" spans="1:4">
      <c r="A24" s="6">
        <v>2007</v>
      </c>
      <c r="B24" s="3">
        <v>9.27</v>
      </c>
      <c r="C24" s="3">
        <v>2.85</v>
      </c>
      <c r="D24" s="3">
        <v>6.42</v>
      </c>
    </row>
    <row r="25" spans="1:4">
      <c r="A25" s="6">
        <v>2008</v>
      </c>
      <c r="B25" s="9">
        <v>8.6</v>
      </c>
      <c r="C25" s="9">
        <v>3.78</v>
      </c>
      <c r="D25" s="9">
        <v>4.82</v>
      </c>
    </row>
    <row r="26" spans="1:4">
      <c r="A26" s="6">
        <v>2009</v>
      </c>
      <c r="B26" s="3">
        <v>6.3</v>
      </c>
      <c r="C26" s="3">
        <v>3.33</v>
      </c>
      <c r="D26" s="3">
        <v>2.97</v>
      </c>
    </row>
    <row r="27" spans="1:4">
      <c r="A27" s="6">
        <v>2010</v>
      </c>
      <c r="B27" s="9">
        <v>5.94</v>
      </c>
      <c r="C27" s="9">
        <v>3.27</v>
      </c>
      <c r="D27" s="9">
        <v>2.67</v>
      </c>
    </row>
    <row r="28" spans="1:4">
      <c r="A28" s="6">
        <v>2011</v>
      </c>
      <c r="B28" s="3">
        <v>5.25</v>
      </c>
      <c r="C28" s="3">
        <v>2.62</v>
      </c>
      <c r="D28" s="3">
        <v>2.63</v>
      </c>
    </row>
    <row r="29" spans="1:4">
      <c r="A29" s="6">
        <v>2012</v>
      </c>
      <c r="B29" s="9">
        <v>6.1</v>
      </c>
      <c r="C29" s="9">
        <v>2.6</v>
      </c>
      <c r="D29" s="9">
        <v>3.5</v>
      </c>
    </row>
    <row r="30" spans="1:4">
      <c r="A30" s="6">
        <v>2013</v>
      </c>
      <c r="B30" s="3">
        <v>5.3</v>
      </c>
      <c r="C30" s="3">
        <v>2.15</v>
      </c>
      <c r="D30" s="3">
        <v>3.15</v>
      </c>
    </row>
    <row r="31" spans="1:4">
      <c r="A31" s="6">
        <v>2014</v>
      </c>
      <c r="B31" s="9">
        <v>4.8600000000000003</v>
      </c>
      <c r="C31" s="9">
        <v>2.0499999999999998</v>
      </c>
      <c r="D31" s="9">
        <v>2.81</v>
      </c>
    </row>
    <row r="32" spans="1:4">
      <c r="A32" s="6">
        <v>2015</v>
      </c>
      <c r="B32" s="3">
        <v>7.04</v>
      </c>
      <c r="C32" s="3">
        <v>2.0499999999999998</v>
      </c>
      <c r="D32" s="3">
        <v>4.99</v>
      </c>
    </row>
    <row r="33" spans="1:6">
      <c r="A33" s="6">
        <v>2016</v>
      </c>
      <c r="B33" s="9">
        <v>6.27</v>
      </c>
      <c r="C33" s="9">
        <v>1.84</v>
      </c>
      <c r="D33" s="9">
        <v>4.43</v>
      </c>
    </row>
    <row r="34" spans="1:6">
      <c r="A34" s="6">
        <v>2017</v>
      </c>
      <c r="B34" s="25">
        <v>5</v>
      </c>
      <c r="C34" s="25">
        <v>1.77</v>
      </c>
      <c r="D34" s="25">
        <v>3.23</v>
      </c>
    </row>
    <row r="35" spans="1:6">
      <c r="A35" s="6">
        <v>2018</v>
      </c>
      <c r="B35" s="9">
        <v>5.7</v>
      </c>
      <c r="C35" s="9">
        <v>2.4700000000000002</v>
      </c>
      <c r="D35" s="9">
        <v>3.24</v>
      </c>
    </row>
    <row r="36" spans="1:6">
      <c r="A36" s="6">
        <v>2019</v>
      </c>
      <c r="B36" s="25">
        <v>7.1</v>
      </c>
      <c r="C36" s="25">
        <v>4.75</v>
      </c>
      <c r="D36" s="25">
        <v>2.36</v>
      </c>
      <c r="F36" s="25"/>
    </row>
    <row r="37" spans="1:6">
      <c r="A37" s="6">
        <v>2020</v>
      </c>
      <c r="B37" s="10">
        <v>6.16</v>
      </c>
      <c r="C37" s="10">
        <v>2.89</v>
      </c>
      <c r="D37" s="10">
        <v>3.37</v>
      </c>
      <c r="F37" s="25"/>
    </row>
    <row r="38" spans="1:6">
      <c r="A38" s="3" t="s">
        <v>93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K10"/>
  <sheetViews>
    <sheetView workbookViewId="0">
      <selection activeCell="F29" sqref="F29"/>
    </sheetView>
  </sheetViews>
  <sheetFormatPr baseColWidth="10" defaultRowHeight="15"/>
  <cols>
    <col min="1" max="1" width="26.375" style="3" customWidth="1"/>
    <col min="2" max="5" width="15" style="3" customWidth="1"/>
    <col min="6" max="7" width="13.75" style="3" customWidth="1"/>
    <col min="8" max="16384" width="11" style="3"/>
  </cols>
  <sheetData>
    <row r="1" spans="1:11">
      <c r="A1" s="3" t="s">
        <v>442</v>
      </c>
    </row>
    <row r="3" spans="1:11">
      <c r="A3" s="6"/>
      <c r="B3" s="336">
        <v>2016</v>
      </c>
      <c r="C3" s="336"/>
      <c r="D3" s="336">
        <v>2017</v>
      </c>
      <c r="E3" s="336"/>
      <c r="F3" s="336">
        <v>2018</v>
      </c>
      <c r="G3" s="336"/>
      <c r="H3" s="336">
        <v>2019</v>
      </c>
      <c r="I3" s="336"/>
      <c r="J3" s="336">
        <v>2020</v>
      </c>
      <c r="K3" s="336"/>
    </row>
    <row r="4" spans="1:11" ht="30">
      <c r="A4" s="336"/>
      <c r="B4" s="34" t="s">
        <v>128</v>
      </c>
      <c r="C4" s="34" t="s">
        <v>65</v>
      </c>
      <c r="D4" s="34" t="s">
        <v>128</v>
      </c>
      <c r="E4" s="34" t="s">
        <v>65</v>
      </c>
      <c r="F4" s="34" t="s">
        <v>128</v>
      </c>
      <c r="G4" s="34" t="s">
        <v>65</v>
      </c>
      <c r="H4" s="34" t="s">
        <v>128</v>
      </c>
      <c r="I4" s="34" t="s">
        <v>65</v>
      </c>
      <c r="J4" s="34" t="s">
        <v>128</v>
      </c>
      <c r="K4" s="34" t="s">
        <v>65</v>
      </c>
    </row>
    <row r="5" spans="1:11">
      <c r="A5" s="336"/>
      <c r="B5" s="336" t="s">
        <v>115</v>
      </c>
      <c r="C5" s="336"/>
      <c r="D5" s="336" t="s">
        <v>115</v>
      </c>
      <c r="E5" s="336"/>
      <c r="F5" s="336" t="s">
        <v>115</v>
      </c>
      <c r="G5" s="336"/>
      <c r="H5" s="336" t="s">
        <v>115</v>
      </c>
      <c r="I5" s="336"/>
      <c r="J5" s="336" t="s">
        <v>115</v>
      </c>
      <c r="K5" s="336"/>
    </row>
    <row r="6" spans="1:11">
      <c r="A6" s="6" t="s">
        <v>129</v>
      </c>
      <c r="B6" s="5">
        <v>475567</v>
      </c>
      <c r="C6" s="5">
        <v>265523</v>
      </c>
      <c r="D6" s="5">
        <v>508753</v>
      </c>
      <c r="E6" s="5">
        <v>229202</v>
      </c>
      <c r="F6" s="5">
        <v>970643</v>
      </c>
      <c r="G6" s="5">
        <v>329997</v>
      </c>
      <c r="H6" s="5">
        <v>804427</v>
      </c>
      <c r="I6" s="5">
        <v>393075</v>
      </c>
      <c r="J6" s="5">
        <v>395434.52999999997</v>
      </c>
      <c r="K6" s="5">
        <v>371045</v>
      </c>
    </row>
    <row r="7" spans="1:11">
      <c r="A7" s="6" t="s">
        <v>130</v>
      </c>
      <c r="B7" s="8">
        <v>6267890</v>
      </c>
      <c r="C7" s="8">
        <v>1837470</v>
      </c>
      <c r="D7" s="8">
        <v>4996154</v>
      </c>
      <c r="E7" s="8">
        <v>1772103</v>
      </c>
      <c r="F7" s="5">
        <v>5708326</v>
      </c>
      <c r="G7" s="5">
        <v>2470020</v>
      </c>
      <c r="H7" s="5">
        <v>7107670</v>
      </c>
      <c r="I7" s="5">
        <v>4745252</v>
      </c>
      <c r="J7" s="5">
        <v>6157704.3199999994</v>
      </c>
      <c r="K7" s="5">
        <v>2891417.3</v>
      </c>
    </row>
    <row r="8" spans="1:11">
      <c r="A8" s="10" t="s">
        <v>67</v>
      </c>
      <c r="B8" s="11">
        <v>6743457</v>
      </c>
      <c r="C8" s="11">
        <v>2102993</v>
      </c>
      <c r="D8" s="11">
        <v>5504907</v>
      </c>
      <c r="E8" s="11">
        <v>2001305</v>
      </c>
      <c r="F8" s="11">
        <f>SUM(F6:F7)</f>
        <v>6678969</v>
      </c>
      <c r="G8" s="11">
        <f>SUM(G6:G7)</f>
        <v>2800017</v>
      </c>
      <c r="H8" s="11">
        <f>SUM(H6:H7)</f>
        <v>7912097</v>
      </c>
      <c r="I8" s="11">
        <f>SUM(I6:I7)</f>
        <v>5138327</v>
      </c>
      <c r="J8" s="11">
        <f t="shared" ref="J8:K8" si="0">SUM(J6:J7)</f>
        <v>6553138.8499999996</v>
      </c>
      <c r="K8" s="11">
        <f t="shared" si="0"/>
        <v>3262462.3</v>
      </c>
    </row>
    <row r="9" spans="1:11">
      <c r="E9" s="5"/>
    </row>
    <row r="10" spans="1:11">
      <c r="A10" s="3" t="s">
        <v>93</v>
      </c>
      <c r="D10" s="5"/>
    </row>
  </sheetData>
  <mergeCells count="11">
    <mergeCell ref="J3:K3"/>
    <mergeCell ref="J5:K5"/>
    <mergeCell ref="A4:A5"/>
    <mergeCell ref="B5:C5"/>
    <mergeCell ref="D5:E5"/>
    <mergeCell ref="H3:I3"/>
    <mergeCell ref="H5:I5"/>
    <mergeCell ref="F3:G3"/>
    <mergeCell ref="F5:G5"/>
    <mergeCell ref="B3:C3"/>
    <mergeCell ref="D3:E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36"/>
  <sheetViews>
    <sheetView workbookViewId="0"/>
  </sheetViews>
  <sheetFormatPr baseColWidth="10" defaultRowHeight="15"/>
  <cols>
    <col min="1" max="1" width="7" style="3" customWidth="1"/>
    <col min="2" max="2" width="16.375" style="3" bestFit="1" customWidth="1"/>
    <col min="3" max="3" width="26.625" style="3" bestFit="1" customWidth="1"/>
    <col min="4" max="4" width="12.375" style="3" customWidth="1"/>
    <col min="5" max="6" width="12.875" style="3" customWidth="1"/>
    <col min="7" max="16384" width="11" style="3"/>
  </cols>
  <sheetData>
    <row r="1" spans="1:6">
      <c r="A1" s="3" t="s">
        <v>422</v>
      </c>
    </row>
    <row r="3" spans="1:6">
      <c r="A3" s="346" t="s">
        <v>14</v>
      </c>
      <c r="B3" s="7" t="s">
        <v>131</v>
      </c>
      <c r="C3" s="7" t="s">
        <v>132</v>
      </c>
      <c r="D3" s="7" t="s">
        <v>133</v>
      </c>
      <c r="E3" s="7" t="s">
        <v>134</v>
      </c>
      <c r="F3" s="7" t="s">
        <v>135</v>
      </c>
    </row>
    <row r="4" spans="1:6">
      <c r="A4" s="346"/>
      <c r="B4" s="7" t="s">
        <v>31</v>
      </c>
      <c r="C4" s="7" t="s">
        <v>31</v>
      </c>
      <c r="D4" s="7" t="s">
        <v>136</v>
      </c>
      <c r="E4" s="7" t="s">
        <v>66</v>
      </c>
      <c r="F4" s="7" t="s">
        <v>66</v>
      </c>
    </row>
    <row r="5" spans="1:6">
      <c r="A5" s="6">
        <v>1992</v>
      </c>
      <c r="B5" s="3">
        <v>70499</v>
      </c>
      <c r="E5" s="5">
        <v>93869705</v>
      </c>
      <c r="F5" s="5">
        <v>3296139</v>
      </c>
    </row>
    <row r="6" spans="1:6">
      <c r="A6" s="6">
        <v>1994</v>
      </c>
      <c r="B6" s="8">
        <v>66138</v>
      </c>
      <c r="C6" s="9"/>
      <c r="D6" s="9"/>
      <c r="E6" s="8">
        <v>90793529</v>
      </c>
      <c r="F6" s="8">
        <v>3305024</v>
      </c>
    </row>
    <row r="7" spans="1:6">
      <c r="A7" s="6">
        <v>1995</v>
      </c>
      <c r="B7" s="5">
        <v>68266</v>
      </c>
      <c r="E7" s="5">
        <v>91737876</v>
      </c>
      <c r="F7" s="5">
        <v>3426700</v>
      </c>
    </row>
    <row r="8" spans="1:6">
      <c r="A8" s="6">
        <v>1996</v>
      </c>
      <c r="B8" s="8">
        <v>71913</v>
      </c>
      <c r="C8" s="9"/>
      <c r="D8" s="9"/>
      <c r="E8" s="8">
        <v>99242408</v>
      </c>
      <c r="F8" s="8">
        <v>3889452</v>
      </c>
    </row>
    <row r="9" spans="1:6">
      <c r="A9" s="6">
        <v>1997</v>
      </c>
      <c r="B9" s="5">
        <v>81485</v>
      </c>
      <c r="E9" s="5">
        <v>114069039</v>
      </c>
      <c r="F9" s="5">
        <v>4480427</v>
      </c>
    </row>
    <row r="10" spans="1:6">
      <c r="A10" s="6">
        <v>1998</v>
      </c>
      <c r="B10" s="8">
        <v>90967</v>
      </c>
      <c r="C10" s="9"/>
      <c r="D10" s="9"/>
      <c r="E10" s="8">
        <v>129507386</v>
      </c>
      <c r="F10" s="8">
        <v>5322158</v>
      </c>
    </row>
    <row r="11" spans="1:6">
      <c r="A11" s="6">
        <v>1999</v>
      </c>
      <c r="B11" s="5">
        <v>96911</v>
      </c>
      <c r="E11" s="5">
        <v>140117712</v>
      </c>
      <c r="F11" s="5">
        <v>5670487</v>
      </c>
    </row>
    <row r="12" spans="1:6">
      <c r="A12" s="6">
        <v>2000</v>
      </c>
      <c r="B12" s="8">
        <v>103409</v>
      </c>
      <c r="C12" s="9"/>
      <c r="D12" s="9"/>
      <c r="E12" s="8">
        <v>163018696</v>
      </c>
      <c r="F12" s="8">
        <v>6148600</v>
      </c>
    </row>
    <row r="13" spans="1:6">
      <c r="A13" s="6">
        <v>2001</v>
      </c>
      <c r="B13" s="5">
        <v>105660</v>
      </c>
      <c r="E13" s="5">
        <v>168891667</v>
      </c>
      <c r="F13" s="5">
        <v>6395209</v>
      </c>
    </row>
    <row r="14" spans="1:6">
      <c r="A14" s="6">
        <v>2002</v>
      </c>
      <c r="B14" s="8">
        <v>107535</v>
      </c>
      <c r="C14" s="9"/>
      <c r="D14" s="9"/>
      <c r="E14" s="8">
        <v>178997509</v>
      </c>
      <c r="F14" s="8">
        <v>6541299</v>
      </c>
    </row>
    <row r="15" spans="1:6">
      <c r="A15" s="6">
        <v>2003</v>
      </c>
      <c r="B15" s="5">
        <v>110782</v>
      </c>
      <c r="E15" s="5">
        <v>194802407</v>
      </c>
      <c r="F15" s="5">
        <v>6898511</v>
      </c>
    </row>
    <row r="16" spans="1:6">
      <c r="A16" s="6">
        <v>2004</v>
      </c>
      <c r="B16" s="8">
        <v>113740</v>
      </c>
      <c r="C16" s="9"/>
      <c r="D16" s="9"/>
      <c r="E16" s="8">
        <v>202748874</v>
      </c>
      <c r="F16" s="8">
        <v>7209000</v>
      </c>
    </row>
    <row r="17" spans="1:6">
      <c r="A17" s="6">
        <v>2005</v>
      </c>
      <c r="B17" s="5">
        <v>113740</v>
      </c>
      <c r="E17" s="5">
        <v>200632855</v>
      </c>
      <c r="F17" s="5">
        <v>7112000</v>
      </c>
    </row>
    <row r="18" spans="1:6">
      <c r="A18" s="6">
        <v>2006</v>
      </c>
      <c r="B18" s="8">
        <v>114350</v>
      </c>
      <c r="C18" s="9"/>
      <c r="D18" s="9"/>
      <c r="E18" s="8">
        <v>200981885</v>
      </c>
      <c r="F18" s="8">
        <v>7120000</v>
      </c>
    </row>
    <row r="19" spans="1:6">
      <c r="A19" s="6">
        <v>2007</v>
      </c>
      <c r="B19" s="5">
        <v>137471</v>
      </c>
      <c r="E19" s="5">
        <v>191947570</v>
      </c>
      <c r="F19" s="5">
        <v>7200000</v>
      </c>
    </row>
    <row r="20" spans="1:6">
      <c r="A20" s="6">
        <v>2008</v>
      </c>
      <c r="B20" s="8">
        <v>120932</v>
      </c>
      <c r="C20" s="9"/>
      <c r="D20" s="9"/>
      <c r="E20" s="8">
        <v>283570689</v>
      </c>
      <c r="F20" s="8">
        <v>8116835</v>
      </c>
    </row>
    <row r="21" spans="1:6">
      <c r="A21" s="6">
        <v>2009</v>
      </c>
      <c r="B21" s="5">
        <v>124000</v>
      </c>
      <c r="E21" s="5">
        <v>295348866</v>
      </c>
      <c r="F21" s="5">
        <v>10205374</v>
      </c>
    </row>
    <row r="22" spans="1:6">
      <c r="A22" s="6">
        <v>2010</v>
      </c>
      <c r="B22" s="8">
        <v>107423</v>
      </c>
      <c r="C22" s="9"/>
      <c r="D22" s="9"/>
      <c r="E22" s="8">
        <v>293741604</v>
      </c>
      <c r="F22" s="8">
        <v>11000728</v>
      </c>
    </row>
    <row r="23" spans="1:6">
      <c r="A23" s="6">
        <v>2011</v>
      </c>
      <c r="B23" s="5">
        <v>106326</v>
      </c>
      <c r="E23" s="5">
        <v>304589172</v>
      </c>
      <c r="F23" s="5">
        <v>11271243</v>
      </c>
    </row>
    <row r="24" spans="1:6">
      <c r="A24" s="6">
        <v>2012</v>
      </c>
      <c r="B24" s="8">
        <v>106697</v>
      </c>
      <c r="C24" s="9"/>
      <c r="D24" s="9"/>
      <c r="E24" s="8">
        <v>326008586</v>
      </c>
      <c r="F24" s="8">
        <v>11860053</v>
      </c>
    </row>
    <row r="25" spans="1:6">
      <c r="A25" s="6">
        <v>2013</v>
      </c>
      <c r="B25" s="5">
        <v>106453</v>
      </c>
      <c r="E25" s="5">
        <v>337761302</v>
      </c>
      <c r="F25" s="5">
        <v>12919605</v>
      </c>
    </row>
    <row r="26" spans="1:6">
      <c r="A26" s="6">
        <v>2014</v>
      </c>
      <c r="B26" s="8">
        <v>104658</v>
      </c>
      <c r="C26" s="8">
        <v>72416</v>
      </c>
      <c r="D26" s="8">
        <v>6803</v>
      </c>
      <c r="E26" s="8">
        <v>340789016</v>
      </c>
      <c r="F26" s="8">
        <v>13273659</v>
      </c>
    </row>
    <row r="27" spans="1:6">
      <c r="A27" s="6">
        <v>2015</v>
      </c>
      <c r="B27" s="35">
        <v>101008</v>
      </c>
      <c r="C27" s="35">
        <v>71722</v>
      </c>
      <c r="D27" s="35">
        <v>6401</v>
      </c>
      <c r="E27" s="35">
        <v>342912691</v>
      </c>
      <c r="F27" s="35">
        <v>12914288</v>
      </c>
    </row>
    <row r="28" spans="1:6">
      <c r="A28" s="6">
        <v>2016</v>
      </c>
      <c r="B28" s="8">
        <v>102242</v>
      </c>
      <c r="C28" s="8">
        <v>74094</v>
      </c>
      <c r="D28" s="8">
        <v>6097</v>
      </c>
      <c r="E28" s="8">
        <v>350979034</v>
      </c>
      <c r="F28" s="8">
        <v>13137175</v>
      </c>
    </row>
    <row r="29" spans="1:6">
      <c r="A29" s="6">
        <v>2017</v>
      </c>
      <c r="B29" s="35">
        <v>106540.45</v>
      </c>
      <c r="C29" s="35">
        <v>82782</v>
      </c>
      <c r="D29" s="35">
        <v>6122</v>
      </c>
      <c r="E29" s="35">
        <v>392813033</v>
      </c>
      <c r="F29" s="35">
        <v>16293656</v>
      </c>
    </row>
    <row r="30" spans="1:6">
      <c r="A30" s="6">
        <v>2018</v>
      </c>
      <c r="B30" s="8">
        <v>106480</v>
      </c>
      <c r="C30" s="8">
        <v>84183</v>
      </c>
      <c r="D30" s="8">
        <v>6038</v>
      </c>
      <c r="E30" s="8">
        <v>401791616</v>
      </c>
      <c r="F30" s="8">
        <v>17881931</v>
      </c>
    </row>
    <row r="31" spans="1:6">
      <c r="A31" s="6">
        <v>2019</v>
      </c>
      <c r="B31" s="35">
        <v>107162</v>
      </c>
      <c r="C31" s="35">
        <v>89946.17</v>
      </c>
      <c r="D31" s="35">
        <v>8393</v>
      </c>
      <c r="E31" s="35">
        <v>447169684</v>
      </c>
      <c r="F31" s="35">
        <v>18874802</v>
      </c>
    </row>
    <row r="32" spans="1:6">
      <c r="A32" s="10">
        <v>2020</v>
      </c>
      <c r="B32" s="11">
        <v>107137.95</v>
      </c>
      <c r="C32" s="11">
        <v>92587.68</v>
      </c>
      <c r="D32" s="11">
        <v>9566</v>
      </c>
      <c r="E32" s="11">
        <v>456491007.23000002</v>
      </c>
      <c r="F32" s="11">
        <v>19468608.300000001</v>
      </c>
    </row>
    <row r="34" spans="1:3">
      <c r="A34" s="3" t="s">
        <v>137</v>
      </c>
    </row>
    <row r="36" spans="1:3">
      <c r="C36" s="25"/>
    </row>
  </sheetData>
  <mergeCells count="1">
    <mergeCell ref="A3:A4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X120"/>
  <sheetViews>
    <sheetView zoomScaleNormal="100" workbookViewId="0"/>
  </sheetViews>
  <sheetFormatPr baseColWidth="10" defaultColWidth="10.875" defaultRowHeight="9"/>
  <cols>
    <col min="1" max="4" width="1.25" style="103" customWidth="1"/>
    <col min="5" max="5" width="32.75" style="103" customWidth="1"/>
    <col min="6" max="17" width="9.125" style="165" customWidth="1"/>
    <col min="18" max="18" width="8.875" style="103" bestFit="1" customWidth="1"/>
    <col min="19" max="20" width="10.875" style="103"/>
    <col min="21" max="21" width="10.875" style="112"/>
    <col min="22" max="16384" width="10.875" style="103"/>
  </cols>
  <sheetData>
    <row r="1" spans="1:24" s="100" customFormat="1" ht="12.75" customHeight="1">
      <c r="A1" s="98" t="s">
        <v>454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U1" s="302"/>
    </row>
    <row r="2" spans="1:24" ht="3" customHeight="1" thickBot="1">
      <c r="A2" s="101"/>
      <c r="B2" s="101"/>
      <c r="C2" s="101"/>
      <c r="D2" s="102"/>
      <c r="E2" s="102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24" s="105" customFormat="1" ht="14.25" customHeight="1">
      <c r="A3" s="356"/>
      <c r="B3" s="357"/>
      <c r="C3" s="357"/>
      <c r="D3" s="357"/>
      <c r="E3" s="357"/>
      <c r="F3" s="353" t="s">
        <v>254</v>
      </c>
      <c r="G3" s="354"/>
      <c r="H3" s="354"/>
      <c r="I3" s="355"/>
      <c r="J3" s="360" t="s">
        <v>257</v>
      </c>
      <c r="K3" s="361"/>
      <c r="L3" s="361"/>
      <c r="M3" s="362"/>
      <c r="N3" s="347" t="s">
        <v>424</v>
      </c>
      <c r="O3" s="348"/>
      <c r="P3" s="348"/>
      <c r="Q3" s="349"/>
      <c r="R3" s="323" t="s">
        <v>35</v>
      </c>
      <c r="U3" s="153"/>
    </row>
    <row r="4" spans="1:24" s="105" customFormat="1" ht="16.5">
      <c r="A4" s="356"/>
      <c r="B4" s="357"/>
      <c r="C4" s="357"/>
      <c r="D4" s="357"/>
      <c r="E4" s="357"/>
      <c r="F4" s="320" t="s">
        <v>445</v>
      </c>
      <c r="G4" s="107" t="s">
        <v>138</v>
      </c>
      <c r="H4" s="106" t="s">
        <v>253</v>
      </c>
      <c r="I4" s="269" t="s">
        <v>65</v>
      </c>
      <c r="J4" s="320" t="s">
        <v>445</v>
      </c>
      <c r="K4" s="107" t="s">
        <v>138</v>
      </c>
      <c r="L4" s="106" t="s">
        <v>253</v>
      </c>
      <c r="M4" s="269" t="s">
        <v>65</v>
      </c>
      <c r="N4" s="320" t="s">
        <v>445</v>
      </c>
      <c r="O4" s="107" t="s">
        <v>138</v>
      </c>
      <c r="P4" s="106" t="s">
        <v>253</v>
      </c>
      <c r="Q4" s="269" t="s">
        <v>65</v>
      </c>
      <c r="R4" s="324">
        <v>2019</v>
      </c>
      <c r="U4" s="153"/>
    </row>
    <row r="5" spans="1:24" ht="9.75" customHeight="1">
      <c r="A5" s="358"/>
      <c r="B5" s="359"/>
      <c r="C5" s="359"/>
      <c r="D5" s="359"/>
      <c r="E5" s="359"/>
      <c r="F5" s="270"/>
      <c r="G5" s="108"/>
      <c r="H5" s="108"/>
      <c r="I5" s="271"/>
      <c r="J5" s="270"/>
      <c r="K5" s="108"/>
      <c r="L5" s="108"/>
      <c r="M5" s="271"/>
      <c r="N5" s="270"/>
      <c r="O5" s="108"/>
      <c r="P5" s="108"/>
      <c r="Q5" s="271"/>
      <c r="R5" s="325" t="s">
        <v>219</v>
      </c>
    </row>
    <row r="6" spans="1:24" ht="9" customHeight="1">
      <c r="A6" s="109" t="s">
        <v>139</v>
      </c>
      <c r="B6" s="110"/>
      <c r="C6" s="110"/>
      <c r="D6" s="111"/>
      <c r="E6" s="109"/>
      <c r="F6" s="272">
        <f t="shared" ref="F6" si="0">SUM(F7:F14)</f>
        <v>54.527488820619602</v>
      </c>
      <c r="G6" s="208">
        <v>54.357805752749016</v>
      </c>
      <c r="H6" s="208">
        <v>1.0281837870588601E-2</v>
      </c>
      <c r="I6" s="273">
        <v>0.15940123</v>
      </c>
      <c r="J6" s="272">
        <v>54.383368401221993</v>
      </c>
      <c r="K6" s="208">
        <v>54.090881696221999</v>
      </c>
      <c r="L6" s="208">
        <v>1.7762505000000001E-2</v>
      </c>
      <c r="M6" s="273">
        <v>0.27472420000000003</v>
      </c>
      <c r="N6" s="272">
        <f>SUM(N7:N14)</f>
        <v>53.389277631594808</v>
      </c>
      <c r="O6" s="208">
        <f>SUM(O7:O14)</f>
        <v>53.235466909594805</v>
      </c>
      <c r="P6" s="208">
        <f>SUM(P7:P14)</f>
        <v>1.8116442E-2</v>
      </c>
      <c r="Q6" s="273">
        <v>0.13569428</v>
      </c>
      <c r="R6" s="326">
        <v>710.47200444866905</v>
      </c>
      <c r="V6" s="112"/>
      <c r="W6" s="112"/>
      <c r="X6" s="112"/>
    </row>
    <row r="7" spans="1:24" ht="10.5" customHeight="1">
      <c r="A7" s="113"/>
      <c r="B7" s="114" t="s">
        <v>140</v>
      </c>
      <c r="C7" s="114"/>
      <c r="D7" s="114"/>
      <c r="E7" s="118"/>
      <c r="F7" s="274">
        <v>49.245951719498301</v>
      </c>
      <c r="G7" s="203">
        <v>49.245951719498301</v>
      </c>
      <c r="H7" s="206"/>
      <c r="I7" s="275"/>
      <c r="J7" s="274">
        <v>49.830476901221999</v>
      </c>
      <c r="K7" s="203">
        <v>49.830476901221999</v>
      </c>
      <c r="L7" s="206"/>
      <c r="M7" s="275"/>
      <c r="N7" s="274">
        <v>49.128531234357133</v>
      </c>
      <c r="O7" s="214">
        <v>49.128531234357133</v>
      </c>
      <c r="P7" s="214"/>
      <c r="Q7" s="277"/>
      <c r="R7" s="327">
        <v>686.23957253636138</v>
      </c>
    </row>
    <row r="8" spans="1:24" ht="10.5" customHeight="1">
      <c r="A8" s="115"/>
      <c r="B8" s="116" t="s">
        <v>220</v>
      </c>
      <c r="C8" s="117"/>
      <c r="D8" s="114"/>
      <c r="E8" s="118"/>
      <c r="F8" s="274"/>
      <c r="G8" s="203"/>
      <c r="H8" s="207"/>
      <c r="I8" s="275"/>
      <c r="J8" s="274"/>
      <c r="K8" s="203"/>
      <c r="L8" s="207"/>
      <c r="M8" s="275"/>
      <c r="N8" s="274"/>
      <c r="O8" s="214"/>
      <c r="P8" s="214"/>
      <c r="Q8" s="277"/>
      <c r="R8" s="327">
        <v>0</v>
      </c>
    </row>
    <row r="9" spans="1:24" ht="9.75" customHeight="1">
      <c r="A9" s="115"/>
      <c r="B9" s="117" t="s">
        <v>143</v>
      </c>
      <c r="C9" s="117"/>
      <c r="D9" s="119"/>
      <c r="E9" s="113"/>
      <c r="F9" s="274">
        <v>3.8727811121307402E-2</v>
      </c>
      <c r="G9" s="203">
        <v>1.6975913250718799E-2</v>
      </c>
      <c r="H9" s="203">
        <v>1.0185547870588601E-2</v>
      </c>
      <c r="I9" s="276">
        <v>1.156635E-2</v>
      </c>
      <c r="J9" s="274">
        <v>5.920835E-2</v>
      </c>
      <c r="K9" s="203">
        <v>2.9604175E-2</v>
      </c>
      <c r="L9" s="203">
        <v>1.7762505000000001E-2</v>
      </c>
      <c r="M9" s="276">
        <v>1.184167E-2</v>
      </c>
      <c r="N9" s="274">
        <v>6.0388633000000004E-2</v>
      </c>
      <c r="O9" s="214">
        <v>3.0194241E-2</v>
      </c>
      <c r="P9" s="214">
        <v>1.8116442E-2</v>
      </c>
      <c r="Q9" s="277">
        <v>1.207795E-2</v>
      </c>
      <c r="R9" s="327">
        <v>1.7606019922999998</v>
      </c>
    </row>
    <row r="10" spans="1:24" ht="9.75" customHeight="1">
      <c r="A10" s="115"/>
      <c r="B10" s="120" t="s">
        <v>221</v>
      </c>
      <c r="C10" s="121"/>
      <c r="D10" s="119"/>
      <c r="E10" s="122"/>
      <c r="F10" s="274"/>
      <c r="G10" s="201"/>
      <c r="H10" s="203"/>
      <c r="I10" s="277"/>
      <c r="J10" s="274"/>
      <c r="K10" s="201"/>
      <c r="L10" s="203"/>
      <c r="M10" s="277"/>
      <c r="N10" s="274">
        <v>2.8212384703911199E-3</v>
      </c>
      <c r="O10" s="214">
        <v>2.8212384703911199E-3</v>
      </c>
      <c r="P10" s="214"/>
      <c r="Q10" s="277"/>
      <c r="R10" s="327">
        <v>0.30278758000762118</v>
      </c>
    </row>
    <row r="11" spans="1:24" ht="9.75" customHeight="1">
      <c r="A11" s="115"/>
      <c r="B11" s="120" t="s">
        <v>222</v>
      </c>
      <c r="C11" s="114"/>
      <c r="D11" s="119"/>
      <c r="E11" s="122"/>
      <c r="F11" s="274">
        <v>0.10865912</v>
      </c>
      <c r="G11" s="203">
        <v>0.10856283</v>
      </c>
      <c r="H11" s="203">
        <v>9.6290000000000001E-5</v>
      </c>
      <c r="I11" s="278"/>
      <c r="J11" s="274">
        <v>7.1228940000000004E-2</v>
      </c>
      <c r="K11" s="203">
        <v>7.1228940000000004E-2</v>
      </c>
      <c r="L11" s="203"/>
      <c r="M11" s="278"/>
      <c r="N11" s="274">
        <v>6.0029809999999996E-2</v>
      </c>
      <c r="O11" s="214">
        <v>6.0029809999999996E-2</v>
      </c>
      <c r="P11" s="214"/>
      <c r="Q11" s="277"/>
      <c r="R11" s="327">
        <v>2.5079482000000004</v>
      </c>
    </row>
    <row r="12" spans="1:24" ht="9.75" customHeight="1">
      <c r="A12" s="115"/>
      <c r="B12" s="120" t="s">
        <v>142</v>
      </c>
      <c r="C12" s="122"/>
      <c r="D12" s="119"/>
      <c r="E12" s="122"/>
      <c r="F12" s="274">
        <v>0.21370581</v>
      </c>
      <c r="G12" s="203">
        <v>6.5870929999999994E-2</v>
      </c>
      <c r="H12" s="209"/>
      <c r="I12" s="277">
        <v>0.14783488</v>
      </c>
      <c r="J12" s="274">
        <v>0.30011304999999999</v>
      </c>
      <c r="K12" s="203">
        <v>3.7230520000000003E-2</v>
      </c>
      <c r="L12" s="209"/>
      <c r="M12" s="277">
        <v>0.26288253</v>
      </c>
      <c r="N12" s="274">
        <v>0.15461053</v>
      </c>
      <c r="O12" s="214">
        <v>3.09942E-2</v>
      </c>
      <c r="P12" s="214"/>
      <c r="Q12" s="277">
        <v>0.12361633</v>
      </c>
      <c r="R12" s="327">
        <v>0.57933265000000012</v>
      </c>
    </row>
    <row r="13" spans="1:24" ht="9.75" customHeight="1">
      <c r="A13" s="113"/>
      <c r="B13" s="122" t="s">
        <v>141</v>
      </c>
      <c r="C13" s="122"/>
      <c r="D13" s="119"/>
      <c r="E13" s="119"/>
      <c r="F13" s="279">
        <v>3.4992011399999998</v>
      </c>
      <c r="G13" s="203">
        <v>3.4992011399999998</v>
      </c>
      <c r="H13" s="202"/>
      <c r="I13" s="276"/>
      <c r="J13" s="279">
        <v>2.9714689399999998</v>
      </c>
      <c r="K13" s="203">
        <v>2.9714689399999998</v>
      </c>
      <c r="L13" s="202"/>
      <c r="M13" s="276"/>
      <c r="N13" s="279">
        <v>3.4600311257672836</v>
      </c>
      <c r="O13" s="209">
        <v>3.4600311257672836</v>
      </c>
      <c r="P13" s="209">
        <v>0</v>
      </c>
      <c r="Q13" s="276"/>
      <c r="R13" s="328">
        <v>13.825887980000008</v>
      </c>
    </row>
    <row r="14" spans="1:24" ht="9.75" customHeight="1">
      <c r="A14" s="123"/>
      <c r="B14" s="124" t="s">
        <v>223</v>
      </c>
      <c r="C14" s="125"/>
      <c r="D14" s="126"/>
      <c r="E14" s="126"/>
      <c r="F14" s="280">
        <v>1.42124322</v>
      </c>
      <c r="G14" s="204">
        <v>1.42124322</v>
      </c>
      <c r="H14" s="211"/>
      <c r="I14" s="281"/>
      <c r="J14" s="280">
        <v>1.1508722199999999</v>
      </c>
      <c r="K14" s="204">
        <v>1.1508722199999999</v>
      </c>
      <c r="L14" s="211"/>
      <c r="M14" s="281"/>
      <c r="N14" s="301">
        <v>0.52286505999999999</v>
      </c>
      <c r="O14" s="211">
        <v>0.52286505999999999</v>
      </c>
      <c r="P14" s="211">
        <v>0</v>
      </c>
      <c r="Q14" s="281"/>
      <c r="R14" s="329">
        <v>5.2558735099999998</v>
      </c>
    </row>
    <row r="15" spans="1:24" ht="9.75" customHeight="1">
      <c r="A15" s="109" t="s">
        <v>144</v>
      </c>
      <c r="B15" s="110"/>
      <c r="C15" s="110"/>
      <c r="D15" s="110"/>
      <c r="E15" s="109"/>
      <c r="F15" s="272">
        <f t="shared" ref="F15" si="1">SUM(F16+F17+F18+F19+F24+F28+F35+F40+F41+F42+F43+F44+F45+F46+F55+F56)</f>
        <v>57.107343608873443</v>
      </c>
      <c r="G15" s="208">
        <v>35.791628340645545</v>
      </c>
      <c r="H15" s="208">
        <v>12.653695619640322</v>
      </c>
      <c r="I15" s="273">
        <v>8.6620198659614385</v>
      </c>
      <c r="J15" s="272">
        <v>65.13520128535518</v>
      </c>
      <c r="K15" s="208">
        <v>40.933065912527653</v>
      </c>
      <c r="L15" s="208">
        <v>13.518087145273594</v>
      </c>
      <c r="M15" s="273">
        <v>10.684048106834872</v>
      </c>
      <c r="N15" s="272">
        <f>SUM(N16+N17+N18+N19+N24+N28+N35+N40+N41+N42+N43+N44+N45+N46+N55+N56)</f>
        <v>64.505487982410784</v>
      </c>
      <c r="O15" s="208">
        <f>SUM(O16+O17+O18+O19+O24+O28+O35+O40+O41+O42+O43+O44+O45+O46+O55+O56)</f>
        <v>40.480472223364593</v>
      </c>
      <c r="P15" s="208">
        <f>SUM(P16+P17+P18+P19+P24+P28+P35+P40+P41+P42+P43+P44+P45+P46+P55+P56)</f>
        <v>13.427980249887323</v>
      </c>
      <c r="Q15" s="273">
        <v>10.597035344976661</v>
      </c>
      <c r="R15" s="326">
        <v>1152.9506125656735</v>
      </c>
      <c r="T15" s="174"/>
      <c r="U15" s="303"/>
    </row>
    <row r="16" spans="1:24" ht="9.75" customHeight="1">
      <c r="A16" s="127"/>
      <c r="B16" s="128" t="s">
        <v>69</v>
      </c>
      <c r="C16" s="128"/>
      <c r="D16" s="128"/>
      <c r="E16" s="109"/>
      <c r="F16" s="272">
        <v>0.51507323379516601</v>
      </c>
      <c r="G16" s="208">
        <v>0.32449617643737799</v>
      </c>
      <c r="H16" s="208">
        <v>0.114346131729126</v>
      </c>
      <c r="I16" s="273">
        <v>7.62308785438537E-2</v>
      </c>
      <c r="J16" s="272">
        <v>0.53191054345703104</v>
      </c>
      <c r="K16" s="208">
        <v>0.33510358959960901</v>
      </c>
      <c r="L16" s="208">
        <v>0.118084163848877</v>
      </c>
      <c r="M16" s="273">
        <v>7.8722771209716796E-2</v>
      </c>
      <c r="N16" s="272">
        <v>0.42563911004638671</v>
      </c>
      <c r="O16" s="208">
        <v>0.26815267239379881</v>
      </c>
      <c r="P16" s="208">
        <v>9.4491773925781244E-2</v>
      </c>
      <c r="Q16" s="273">
        <v>6.2994658489227293E-2</v>
      </c>
      <c r="R16" s="326">
        <v>12.386906816200256</v>
      </c>
      <c r="U16" s="303"/>
    </row>
    <row r="17" spans="1:21" ht="9.75" customHeight="1">
      <c r="A17" s="127"/>
      <c r="B17" s="111" t="s">
        <v>74</v>
      </c>
      <c r="C17" s="111"/>
      <c r="D17" s="119"/>
      <c r="E17" s="129"/>
      <c r="F17" s="272">
        <v>0.50533300000000003</v>
      </c>
      <c r="G17" s="208">
        <v>0.31835977734374998</v>
      </c>
      <c r="H17" s="208">
        <v>0.112183951660156</v>
      </c>
      <c r="I17" s="273">
        <v>7.4789278320312499E-2</v>
      </c>
      <c r="J17" s="272">
        <v>0.51446141406250001</v>
      </c>
      <c r="K17" s="208">
        <v>0.32411062158203102</v>
      </c>
      <c r="L17" s="208">
        <v>0.114210432861328</v>
      </c>
      <c r="M17" s="273">
        <v>7.6140284179687504E-2</v>
      </c>
      <c r="N17" s="272">
        <v>0.36074027734375003</v>
      </c>
      <c r="O17" s="208">
        <v>0.22726637890625001</v>
      </c>
      <c r="P17" s="208">
        <v>8.0084324462890627E-2</v>
      </c>
      <c r="Q17" s="273">
        <v>5.338956591796875E-2</v>
      </c>
      <c r="R17" s="326">
        <v>3.5366694102783205</v>
      </c>
      <c r="U17" s="303"/>
    </row>
    <row r="18" spans="1:21" ht="9.75" customHeight="1">
      <c r="A18" s="127"/>
      <c r="B18" s="111" t="s">
        <v>75</v>
      </c>
      <c r="C18" s="111"/>
      <c r="D18" s="129"/>
      <c r="E18" s="129"/>
      <c r="F18" s="272">
        <v>0.40978318802261399</v>
      </c>
      <c r="G18" s="208">
        <v>0.25784848758888201</v>
      </c>
      <c r="H18" s="208">
        <v>9.0860811579227402E-2</v>
      </c>
      <c r="I18" s="273">
        <v>6.1073877017498002E-2</v>
      </c>
      <c r="J18" s="272">
        <v>0.40029933899307302</v>
      </c>
      <c r="K18" s="208">
        <v>0.25029877650451698</v>
      </c>
      <c r="L18" s="208">
        <v>8.8200199597358697E-2</v>
      </c>
      <c r="M18" s="273">
        <v>6.1800360556602499E-2</v>
      </c>
      <c r="N18" s="272">
        <v>0.39544416596984866</v>
      </c>
      <c r="O18" s="208">
        <v>0.24692504900741577</v>
      </c>
      <c r="P18" s="208">
        <v>8.7011297947406765E-2</v>
      </c>
      <c r="Q18" s="273">
        <v>6.1507808661460876E-2</v>
      </c>
      <c r="R18" s="326">
        <v>24.175056872349742</v>
      </c>
      <c r="U18" s="303"/>
    </row>
    <row r="19" spans="1:21" ht="9.75" customHeight="1">
      <c r="A19" s="127"/>
      <c r="B19" s="111" t="s">
        <v>145</v>
      </c>
      <c r="C19" s="111"/>
      <c r="D19" s="129"/>
      <c r="E19" s="129"/>
      <c r="F19" s="272">
        <f t="shared" ref="F19" si="2">SUM(F20:F23)</f>
        <v>3.8134224573974573</v>
      </c>
      <c r="G19" s="208">
        <v>2.4024561749877886</v>
      </c>
      <c r="H19" s="208">
        <v>0.84657979678344719</v>
      </c>
      <c r="I19" s="273">
        <v>0.56438649012756381</v>
      </c>
      <c r="J19" s="272">
        <v>5.8633429359436002</v>
      </c>
      <c r="K19" s="208">
        <v>3.6939060731811519</v>
      </c>
      <c r="L19" s="208">
        <v>1.3016621048507691</v>
      </c>
      <c r="M19" s="273">
        <v>0.86777473731994614</v>
      </c>
      <c r="N19" s="272">
        <v>5.067218520019531</v>
      </c>
      <c r="O19" s="208">
        <v>3.1913705275268556</v>
      </c>
      <c r="P19" s="208">
        <v>1.1255088006896972</v>
      </c>
      <c r="Q19" s="273">
        <v>0.75033922189331059</v>
      </c>
      <c r="R19" s="326">
        <v>165.30190842658615</v>
      </c>
      <c r="U19" s="303"/>
    </row>
    <row r="20" spans="1:21" ht="9.75" customHeight="1">
      <c r="A20" s="127"/>
      <c r="B20" s="128"/>
      <c r="C20" s="129" t="s">
        <v>224</v>
      </c>
      <c r="E20" s="129"/>
      <c r="F20" s="274">
        <v>3.40514884521484</v>
      </c>
      <c r="G20" s="214">
        <v>2.1452438023681601</v>
      </c>
      <c r="H20" s="203">
        <v>0.75594305764770497</v>
      </c>
      <c r="I20" s="276">
        <v>0.50396198997497599</v>
      </c>
      <c r="J20" s="274">
        <v>3.1883941311035202</v>
      </c>
      <c r="K20" s="214">
        <v>2.0086883507995599</v>
      </c>
      <c r="L20" s="203">
        <v>0.70782346087646497</v>
      </c>
      <c r="M20" s="276">
        <v>0.47188231878662101</v>
      </c>
      <c r="N20" s="274">
        <v>3.4439429301757811</v>
      </c>
      <c r="O20" s="214">
        <v>2.1696840756225586</v>
      </c>
      <c r="P20" s="214">
        <v>0.76455530996704102</v>
      </c>
      <c r="Q20" s="277">
        <v>0.50970354861450196</v>
      </c>
      <c r="R20" s="330">
        <v>131.51181040065001</v>
      </c>
      <c r="U20" s="303"/>
    </row>
    <row r="21" spans="1:21" ht="9.75" customHeight="1">
      <c r="A21" s="127"/>
      <c r="B21" s="128"/>
      <c r="C21" s="129" t="s">
        <v>225</v>
      </c>
      <c r="D21" s="119"/>
      <c r="E21" s="129"/>
      <c r="F21" s="274">
        <v>0.36612944128418001</v>
      </c>
      <c r="G21" s="214">
        <v>0.23066154156494101</v>
      </c>
      <c r="H21" s="203">
        <v>8.1280739379882797E-2</v>
      </c>
      <c r="I21" s="276">
        <v>5.4187160308837898E-2</v>
      </c>
      <c r="J21" s="274">
        <v>2.5475084960937502</v>
      </c>
      <c r="K21" s="214">
        <v>1.6049303203125</v>
      </c>
      <c r="L21" s="203">
        <v>0.56554690429687504</v>
      </c>
      <c r="M21" s="276">
        <v>0.37703124804687499</v>
      </c>
      <c r="N21" s="274">
        <v>1.45855809375</v>
      </c>
      <c r="O21" s="214">
        <v>0.91889161376953121</v>
      </c>
      <c r="P21" s="214">
        <v>0.32379990014648435</v>
      </c>
      <c r="Q21" s="277">
        <v>0.21586660327148438</v>
      </c>
      <c r="R21" s="330">
        <v>24.425601857299799</v>
      </c>
      <c r="U21" s="303"/>
    </row>
    <row r="22" spans="1:21" ht="9.75" customHeight="1">
      <c r="A22" s="127"/>
      <c r="B22" s="128"/>
      <c r="C22" s="129" t="s">
        <v>226</v>
      </c>
      <c r="D22" s="119"/>
      <c r="E22" s="129"/>
      <c r="F22" s="274">
        <v>4.21441708984375E-2</v>
      </c>
      <c r="G22" s="214">
        <v>2.6550831054687501E-2</v>
      </c>
      <c r="H22" s="203">
        <v>9.3559997558593806E-3</v>
      </c>
      <c r="I22" s="276">
        <v>6.2373398437500002E-3</v>
      </c>
      <c r="J22" s="274">
        <v>0.12744030874633799</v>
      </c>
      <c r="K22" s="214">
        <v>8.0287402069091796E-2</v>
      </c>
      <c r="L22" s="203">
        <v>2.8291739677429199E-2</v>
      </c>
      <c r="M22" s="276">
        <v>1.88611704864502E-2</v>
      </c>
      <c r="N22" s="274">
        <v>0.16471749609375</v>
      </c>
      <c r="O22" s="214">
        <v>0.10279483813476563</v>
      </c>
      <c r="P22" s="214">
        <v>3.7153590576171874E-2</v>
      </c>
      <c r="Q22" s="277">
        <v>2.4769070007324218E-2</v>
      </c>
      <c r="R22" s="330">
        <v>8.2396371720542909</v>
      </c>
      <c r="U22" s="303"/>
    </row>
    <row r="23" spans="1:21" ht="18" customHeight="1">
      <c r="A23" s="127"/>
      <c r="B23" s="128"/>
      <c r="C23" s="350" t="s">
        <v>227</v>
      </c>
      <c r="D23" s="351"/>
      <c r="E23" s="351"/>
      <c r="F23" s="274"/>
      <c r="G23" s="214"/>
      <c r="H23" s="203"/>
      <c r="I23" s="276"/>
      <c r="J23" s="274"/>
      <c r="K23" s="214"/>
      <c r="L23" s="203"/>
      <c r="M23" s="276"/>
      <c r="N23" s="274"/>
      <c r="O23" s="214"/>
      <c r="P23" s="214"/>
      <c r="Q23" s="277"/>
      <c r="R23" s="330">
        <v>1.1248589965820313</v>
      </c>
      <c r="U23" s="303"/>
    </row>
    <row r="24" spans="1:21" ht="9.75" customHeight="1">
      <c r="A24" s="127"/>
      <c r="B24" s="111" t="s">
        <v>77</v>
      </c>
      <c r="C24" s="130"/>
      <c r="D24" s="129"/>
      <c r="E24" s="129"/>
      <c r="F24" s="272">
        <f>SUM(F25:F26)</f>
        <v>1.025871080078125</v>
      </c>
      <c r="G24" s="208">
        <v>0.63729918310546907</v>
      </c>
      <c r="H24" s="208">
        <v>0.24345623925781201</v>
      </c>
      <c r="I24" s="273">
        <v>0.1451156597900391</v>
      </c>
      <c r="J24" s="272">
        <v>0.79165752734374994</v>
      </c>
      <c r="K24" s="208">
        <v>0.49874422009277303</v>
      </c>
      <c r="L24" s="208">
        <v>0.1999576892700195</v>
      </c>
      <c r="M24" s="273">
        <v>9.2955620117187499E-2</v>
      </c>
      <c r="N24" s="272">
        <v>1.107908296875</v>
      </c>
      <c r="O24" s="208">
        <v>0.69730373406982427</v>
      </c>
      <c r="P24" s="208">
        <v>0.25790869787597659</v>
      </c>
      <c r="Q24" s="273">
        <v>0.1526958611755371</v>
      </c>
      <c r="R24" s="326">
        <v>28.830851196166993</v>
      </c>
      <c r="U24" s="303"/>
    </row>
    <row r="25" spans="1:21" ht="9.75" customHeight="1">
      <c r="A25" s="127"/>
      <c r="B25" s="111"/>
      <c r="C25" s="129" t="s">
        <v>228</v>
      </c>
      <c r="D25" s="129"/>
      <c r="E25" s="129"/>
      <c r="F25" s="274">
        <v>0.58950000000000002</v>
      </c>
      <c r="G25" s="214">
        <v>0.37138500000000002</v>
      </c>
      <c r="H25" s="203">
        <v>0.13086900000000001</v>
      </c>
      <c r="I25" s="276">
        <v>8.7246000000000004E-2</v>
      </c>
      <c r="J25" s="274">
        <v>0.55500000000000005</v>
      </c>
      <c r="K25" s="214">
        <v>0.34965000000000002</v>
      </c>
      <c r="L25" s="203">
        <v>0.12321</v>
      </c>
      <c r="M25" s="276">
        <v>8.2140000000000005E-2</v>
      </c>
      <c r="N25" s="274">
        <v>0.34176299999999998</v>
      </c>
      <c r="O25" s="214">
        <v>0.21463218994140626</v>
      </c>
      <c r="P25" s="214">
        <v>7.6278490112304684E-2</v>
      </c>
      <c r="Q25" s="277">
        <v>5.0852320037841799E-2</v>
      </c>
      <c r="R25" s="330">
        <v>17.285510900146484</v>
      </c>
      <c r="U25" s="303"/>
    </row>
    <row r="26" spans="1:21" ht="9.75" customHeight="1">
      <c r="A26" s="127"/>
      <c r="B26" s="111"/>
      <c r="C26" s="129" t="s">
        <v>229</v>
      </c>
      <c r="D26" s="129"/>
      <c r="E26" s="129"/>
      <c r="F26" s="274">
        <v>0.43637108007812497</v>
      </c>
      <c r="G26" s="214">
        <v>0.26591418310546899</v>
      </c>
      <c r="H26" s="203">
        <v>0.112587239257812</v>
      </c>
      <c r="I26" s="276">
        <v>5.78696597900391E-2</v>
      </c>
      <c r="J26" s="274">
        <v>0.23665752734375001</v>
      </c>
      <c r="K26" s="214">
        <v>0.14909422009277301</v>
      </c>
      <c r="L26" s="203">
        <v>7.6747689270019501E-2</v>
      </c>
      <c r="M26" s="276">
        <v>1.0815620117187501E-2</v>
      </c>
      <c r="N26" s="274">
        <v>0.62377416894531246</v>
      </c>
      <c r="O26" s="214">
        <v>0.39297773553466797</v>
      </c>
      <c r="P26" s="214">
        <v>0.18163020776367186</v>
      </c>
      <c r="Q26" s="277">
        <v>4.9166220581054687E-2</v>
      </c>
      <c r="R26" s="330">
        <v>11.402969168090818</v>
      </c>
      <c r="U26" s="303"/>
    </row>
    <row r="27" spans="1:21" ht="9.75" customHeight="1">
      <c r="A27" s="127"/>
      <c r="B27" s="111"/>
      <c r="C27" s="129" t="s">
        <v>443</v>
      </c>
      <c r="D27" s="129"/>
      <c r="E27" s="129"/>
      <c r="F27" s="274"/>
      <c r="G27" s="214"/>
      <c r="H27" s="205"/>
      <c r="I27" s="277"/>
      <c r="J27" s="274"/>
      <c r="K27" s="214"/>
      <c r="L27" s="205"/>
      <c r="M27" s="277"/>
      <c r="N27" s="274">
        <v>0.14237112792968751</v>
      </c>
      <c r="O27" s="214">
        <v>8.9693808593749993E-2</v>
      </c>
      <c r="P27" s="214"/>
      <c r="Q27" s="277">
        <v>5.2677320556640622E-2</v>
      </c>
      <c r="R27" s="330">
        <v>0.14237112792968751</v>
      </c>
      <c r="U27" s="303"/>
    </row>
    <row r="28" spans="1:21" ht="9.75" customHeight="1">
      <c r="A28" s="127"/>
      <c r="B28" s="111" t="s">
        <v>78</v>
      </c>
      <c r="C28" s="130"/>
      <c r="D28" s="129"/>
      <c r="E28" s="129"/>
      <c r="F28" s="282">
        <f>SUM(F29:F34)</f>
        <v>1.7414665352783203</v>
      </c>
      <c r="G28" s="175">
        <v>1.0912244852294926</v>
      </c>
      <c r="H28" s="175">
        <v>0.25045898669433608</v>
      </c>
      <c r="I28" s="283">
        <v>0.39978303979492202</v>
      </c>
      <c r="J28" s="272">
        <v>6.0719314058837934</v>
      </c>
      <c r="K28" s="208">
        <v>3.8253168646850559</v>
      </c>
      <c r="L28" s="208">
        <v>0.31602838781738335</v>
      </c>
      <c r="M28" s="273">
        <v>1.9305861521587375</v>
      </c>
      <c r="N28" s="272">
        <v>6.9456689099121096</v>
      </c>
      <c r="O28" s="208">
        <v>4.3757712345275879</v>
      </c>
      <c r="P28" s="208">
        <v>0.55179238476562498</v>
      </c>
      <c r="Q28" s="273">
        <v>2.0181050321044922</v>
      </c>
      <c r="R28" s="326">
        <v>101.66737501577759</v>
      </c>
      <c r="U28" s="303"/>
    </row>
    <row r="29" spans="1:21" ht="9.75" customHeight="1">
      <c r="A29" s="127"/>
      <c r="B29" s="111"/>
      <c r="C29" s="129" t="s">
        <v>230</v>
      </c>
      <c r="D29" s="129"/>
      <c r="E29" s="129"/>
      <c r="F29" s="284">
        <v>5.80236704101562E-2</v>
      </c>
      <c r="G29" s="176">
        <v>3.6554908813476603E-2</v>
      </c>
      <c r="H29" s="177">
        <v>6.6732598876953096E-3</v>
      </c>
      <c r="I29" s="285">
        <v>1.47955E-2</v>
      </c>
      <c r="J29" s="274">
        <v>9.1330989013671898E-2</v>
      </c>
      <c r="K29" s="214">
        <v>5.7538530273437499E-2</v>
      </c>
      <c r="L29" s="203">
        <v>6.9749899902343798E-3</v>
      </c>
      <c r="M29" s="276">
        <v>2.6817469482421901E-2</v>
      </c>
      <c r="N29" s="274">
        <v>0.11587726025390625</v>
      </c>
      <c r="O29" s="214">
        <v>7.3002668701171877E-2</v>
      </c>
      <c r="P29" s="214">
        <v>1.7824199218750001E-3</v>
      </c>
      <c r="Q29" s="277">
        <v>4.1092169921874998E-2</v>
      </c>
      <c r="R29" s="330">
        <v>1.644717301055908</v>
      </c>
      <c r="U29" s="303"/>
    </row>
    <row r="30" spans="1:21" ht="9.75" customHeight="1">
      <c r="A30" s="127"/>
      <c r="B30" s="111"/>
      <c r="C30" s="129" t="s">
        <v>231</v>
      </c>
      <c r="D30" s="129"/>
      <c r="E30" s="129"/>
      <c r="F30" s="284">
        <v>0.21008418164062501</v>
      </c>
      <c r="G30" s="176">
        <v>0.12645363769531301</v>
      </c>
      <c r="H30" s="177">
        <v>6.0325640136718803E-2</v>
      </c>
      <c r="I30" s="285">
        <v>2.3304900390625001E-2</v>
      </c>
      <c r="J30" s="274">
        <v>0.46520210293579101</v>
      </c>
      <c r="K30" s="214">
        <v>0.29307734363555898</v>
      </c>
      <c r="L30" s="203">
        <v>0.103274849815369</v>
      </c>
      <c r="M30" s="276">
        <v>6.8849909727096495E-2</v>
      </c>
      <c r="N30" s="274">
        <v>0.51326683203125001</v>
      </c>
      <c r="O30" s="214">
        <v>0.32335809448242187</v>
      </c>
      <c r="P30" s="214">
        <v>0.12127584094238281</v>
      </c>
      <c r="Q30" s="277">
        <v>6.8632901214599612E-2</v>
      </c>
      <c r="R30" s="330">
        <v>22.232251375732421</v>
      </c>
      <c r="U30" s="303"/>
    </row>
    <row r="31" spans="1:21" ht="9.75" customHeight="1">
      <c r="A31" s="127"/>
      <c r="B31" s="111"/>
      <c r="C31" s="129" t="s">
        <v>232</v>
      </c>
      <c r="D31" s="129"/>
      <c r="E31" s="129"/>
      <c r="F31" s="284"/>
      <c r="G31" s="176"/>
      <c r="H31" s="177"/>
      <c r="I31" s="285"/>
      <c r="J31" s="274">
        <v>8.3626000000000006E-2</v>
      </c>
      <c r="K31" s="214">
        <v>5.2684378906250003E-2</v>
      </c>
      <c r="L31" s="203">
        <v>1.5470810546875E-2</v>
      </c>
      <c r="M31" s="276">
        <v>1.5470810546875E-2</v>
      </c>
      <c r="N31" s="274">
        <v>7.0053000000000004E-2</v>
      </c>
      <c r="O31" s="214">
        <v>4.4133390624999998E-2</v>
      </c>
      <c r="P31" s="214">
        <v>1.29597998046875E-2</v>
      </c>
      <c r="Q31" s="277">
        <v>1.29598095703125E-2</v>
      </c>
      <c r="R31" s="330">
        <v>4.6488141250000004</v>
      </c>
      <c r="U31" s="303"/>
    </row>
    <row r="32" spans="1:21" ht="9.75" customHeight="1">
      <c r="A32" s="127"/>
      <c r="B32" s="111"/>
      <c r="C32" s="129" t="s">
        <v>233</v>
      </c>
      <c r="D32" s="129"/>
      <c r="E32" s="129"/>
      <c r="F32" s="284">
        <v>0.57369828125</v>
      </c>
      <c r="G32" s="176">
        <v>0.36142990234375</v>
      </c>
      <c r="H32" s="177">
        <v>0</v>
      </c>
      <c r="I32" s="285">
        <v>0.21226836328125001</v>
      </c>
      <c r="J32" s="274">
        <v>3.2059952812499999</v>
      </c>
      <c r="K32" s="214">
        <v>2.0197770156249999</v>
      </c>
      <c r="L32" s="203">
        <v>0</v>
      </c>
      <c r="M32" s="276">
        <v>1.18621825</v>
      </c>
      <c r="N32" s="274">
        <v>3.1449766523437499</v>
      </c>
      <c r="O32" s="214">
        <v>1.9813351606445313</v>
      </c>
      <c r="P32" s="214">
        <v>0</v>
      </c>
      <c r="Q32" s="277">
        <v>1.1636412727050782</v>
      </c>
      <c r="R32" s="330">
        <v>39.630444615234374</v>
      </c>
      <c r="U32" s="303"/>
    </row>
    <row r="33" spans="1:21" ht="9.75" customHeight="1">
      <c r="A33" s="127"/>
      <c r="B33" s="111"/>
      <c r="C33" s="129" t="s">
        <v>234</v>
      </c>
      <c r="D33" s="129"/>
      <c r="E33" s="129"/>
      <c r="F33" s="284"/>
      <c r="G33" s="176"/>
      <c r="H33" s="177"/>
      <c r="I33" s="285"/>
      <c r="J33" s="274">
        <v>0.13873056249999999</v>
      </c>
      <c r="K33" s="214">
        <v>8.7400257812500007E-2</v>
      </c>
      <c r="L33" s="203">
        <v>5.1330308593749999E-2</v>
      </c>
      <c r="M33" s="276">
        <v>0</v>
      </c>
      <c r="N33" s="274">
        <v>6.1269429687500002E-2</v>
      </c>
      <c r="O33" s="214">
        <v>3.8599738281249997E-2</v>
      </c>
      <c r="P33" s="214">
        <v>2.2669689453124999E-2</v>
      </c>
      <c r="Q33" s="277">
        <v>0</v>
      </c>
      <c r="R33" s="330">
        <v>1.0300703124999999</v>
      </c>
      <c r="U33" s="303"/>
    </row>
    <row r="34" spans="1:21" ht="9.75" customHeight="1">
      <c r="A34" s="127"/>
      <c r="B34" s="111"/>
      <c r="C34" s="129" t="s">
        <v>235</v>
      </c>
      <c r="D34" s="129"/>
      <c r="E34" s="129"/>
      <c r="F34" s="284">
        <v>0.89966040197753905</v>
      </c>
      <c r="G34" s="176">
        <v>0.56678603637695302</v>
      </c>
      <c r="H34" s="177">
        <v>0.183460086669922</v>
      </c>
      <c r="I34" s="285">
        <v>0.149414276123047</v>
      </c>
      <c r="J34" s="274">
        <v>2.0870464701843301</v>
      </c>
      <c r="K34" s="214">
        <v>1.31483933843231</v>
      </c>
      <c r="L34" s="203">
        <v>0.138977428871155</v>
      </c>
      <c r="M34" s="276">
        <v>0.63322971240234405</v>
      </c>
      <c r="N34" s="274">
        <v>3.040225735595703</v>
      </c>
      <c r="O34" s="214">
        <v>1.9153421817932128</v>
      </c>
      <c r="P34" s="214">
        <v>0.39310463464355466</v>
      </c>
      <c r="Q34" s="277">
        <v>0.73177887869262692</v>
      </c>
      <c r="R34" s="330">
        <v>32.48107728625488</v>
      </c>
      <c r="U34" s="303"/>
    </row>
    <row r="35" spans="1:21" ht="9.75" customHeight="1">
      <c r="A35" s="127"/>
      <c r="B35" s="131" t="s">
        <v>79</v>
      </c>
      <c r="C35" s="132"/>
      <c r="D35" s="129"/>
      <c r="E35" s="129"/>
      <c r="F35" s="282">
        <f>SUM(F36:F39)</f>
        <v>0.46459239157104465</v>
      </c>
      <c r="G35" s="179">
        <v>0.2923823112030034</v>
      </c>
      <c r="H35" s="175">
        <v>0.1033259090538024</v>
      </c>
      <c r="I35" s="283">
        <v>6.8884179613113397E-2</v>
      </c>
      <c r="J35" s="272">
        <v>0.60824007929992674</v>
      </c>
      <c r="K35" s="200">
        <v>0.3810051105499272</v>
      </c>
      <c r="L35" s="208">
        <v>0.13634091875076301</v>
      </c>
      <c r="M35" s="273">
        <v>9.0894050539016696E-2</v>
      </c>
      <c r="N35" s="272">
        <v>0.82863823416137694</v>
      </c>
      <c r="O35" s="208">
        <v>0.52204229935836788</v>
      </c>
      <c r="P35" s="208">
        <v>0.18395745037269592</v>
      </c>
      <c r="Q35" s="273">
        <v>0.12263848126125336</v>
      </c>
      <c r="R35" s="326">
        <v>20.892183938793185</v>
      </c>
      <c r="U35" s="303"/>
    </row>
    <row r="36" spans="1:21" ht="9.75" customHeight="1">
      <c r="A36" s="127"/>
      <c r="B36" s="128"/>
      <c r="C36" s="129" t="s">
        <v>236</v>
      </c>
      <c r="D36" s="129"/>
      <c r="E36" s="129"/>
      <c r="F36" s="284">
        <v>4.7816240051269499E-2</v>
      </c>
      <c r="G36" s="176">
        <v>3.01242800598144E-2</v>
      </c>
      <c r="H36" s="177">
        <v>1.0615119968414299E-2</v>
      </c>
      <c r="I36" s="285">
        <v>7.07684006309509E-3</v>
      </c>
      <c r="J36" s="274">
        <v>7.0680009719848599E-2</v>
      </c>
      <c r="K36" s="214">
        <v>4.4528499694824197E-2</v>
      </c>
      <c r="L36" s="203">
        <v>1.5690840045929001E-2</v>
      </c>
      <c r="M36" s="276">
        <v>1.0460670270919801E-2</v>
      </c>
      <c r="N36" s="274">
        <v>5.8599329162597656E-2</v>
      </c>
      <c r="O36" s="214">
        <v>3.6917679592132567E-2</v>
      </c>
      <c r="P36" s="214">
        <v>1.300890989112854E-2</v>
      </c>
      <c r="Q36" s="277">
        <v>8.6727400312423698E-3</v>
      </c>
      <c r="R36" s="330">
        <v>6.0190199199676511E-2</v>
      </c>
      <c r="U36" s="303"/>
    </row>
    <row r="37" spans="1:21" ht="9.75" customHeight="1">
      <c r="A37" s="127"/>
      <c r="B37" s="128"/>
      <c r="C37" s="119" t="s">
        <v>237</v>
      </c>
      <c r="D37" s="119"/>
      <c r="E37" s="129"/>
      <c r="F37" s="284">
        <v>8.7848664550781205E-2</v>
      </c>
      <c r="G37" s="176">
        <v>5.5344652832031299E-2</v>
      </c>
      <c r="H37" s="177">
        <v>1.9502388763427699E-2</v>
      </c>
      <c r="I37" s="285">
        <v>1.30016295776367E-2</v>
      </c>
      <c r="J37" s="274">
        <v>7.8018037109374994E-2</v>
      </c>
      <c r="K37" s="214">
        <v>4.9151408203124997E-2</v>
      </c>
      <c r="L37" s="203">
        <v>1.7319979248046902E-2</v>
      </c>
      <c r="M37" s="276">
        <v>1.15466508789062E-2</v>
      </c>
      <c r="N37" s="274">
        <v>7.8833385742187498E-2</v>
      </c>
      <c r="O37" s="214">
        <v>4.9665049926757812E-2</v>
      </c>
      <c r="P37" s="214">
        <v>1.7501000152587889E-2</v>
      </c>
      <c r="Q37" s="277">
        <v>1.1667329742431641E-2</v>
      </c>
      <c r="R37" s="330">
        <v>3.2878342193603514</v>
      </c>
      <c r="U37" s="303"/>
    </row>
    <row r="38" spans="1:21" ht="9.75" customHeight="1">
      <c r="A38" s="127"/>
      <c r="B38" s="128"/>
      <c r="C38" s="129" t="s">
        <v>238</v>
      </c>
      <c r="D38" s="129"/>
      <c r="E38" s="129"/>
      <c r="F38" s="284">
        <v>0.31885728701782201</v>
      </c>
      <c r="G38" s="176">
        <v>0.20056915830993699</v>
      </c>
      <c r="H38" s="177">
        <v>7.0972800323486296E-2</v>
      </c>
      <c r="I38" s="285">
        <v>4.7315329959869402E-2</v>
      </c>
      <c r="J38" s="274">
        <v>0.44237763244628903</v>
      </c>
      <c r="K38" s="214">
        <v>0.27651163255310102</v>
      </c>
      <c r="L38" s="203">
        <v>9.9519599472045903E-2</v>
      </c>
      <c r="M38" s="276">
        <v>6.6346399421691904E-2</v>
      </c>
      <c r="N38" s="274">
        <v>0.62056693917846684</v>
      </c>
      <c r="O38" s="214">
        <v>0.39095726008605958</v>
      </c>
      <c r="P38" s="214">
        <v>0.13776579037475586</v>
      </c>
      <c r="Q38" s="277">
        <v>9.1843891445159906E-2</v>
      </c>
      <c r="R38" s="330">
        <v>17.044378078445433</v>
      </c>
      <c r="U38" s="303"/>
    </row>
    <row r="39" spans="1:21" ht="9.75" customHeight="1">
      <c r="A39" s="127"/>
      <c r="B39" s="128"/>
      <c r="C39" s="129" t="s">
        <v>239</v>
      </c>
      <c r="D39" s="129"/>
      <c r="E39" s="129"/>
      <c r="F39" s="284">
        <v>1.00701999511719E-2</v>
      </c>
      <c r="G39" s="176">
        <v>6.3442200012207E-3</v>
      </c>
      <c r="H39" s="177">
        <v>2.2355999984741198E-3</v>
      </c>
      <c r="I39" s="285">
        <v>1.4903800125122099E-3</v>
      </c>
      <c r="J39" s="274">
        <v>1.7164400024414099E-2</v>
      </c>
      <c r="K39" s="214">
        <v>1.0813570098877E-2</v>
      </c>
      <c r="L39" s="203">
        <v>3.8104999847412102E-3</v>
      </c>
      <c r="M39" s="276">
        <v>2.5403299674987799E-3</v>
      </c>
      <c r="N39" s="274">
        <v>7.0638580078124999E-2</v>
      </c>
      <c r="O39" s="214">
        <v>4.4502309753417971E-2</v>
      </c>
      <c r="P39" s="214">
        <v>1.5681749954223632E-2</v>
      </c>
      <c r="Q39" s="277">
        <v>1.0454520042419434E-2</v>
      </c>
      <c r="R39" s="330">
        <v>0.49978144178771972</v>
      </c>
      <c r="U39" s="303"/>
    </row>
    <row r="40" spans="1:21" ht="9.75" customHeight="1">
      <c r="A40" s="127"/>
      <c r="B40" s="128" t="s">
        <v>146</v>
      </c>
      <c r="C40" s="128"/>
      <c r="D40" s="129"/>
      <c r="E40" s="129"/>
      <c r="F40" s="282">
        <v>28.702040191799998</v>
      </c>
      <c r="G40" s="175">
        <v>26.315068415832002</v>
      </c>
      <c r="H40" s="175">
        <v>9.2729288703559991</v>
      </c>
      <c r="I40" s="283">
        <v>6.1819525802120001</v>
      </c>
      <c r="J40" s="272">
        <v>28.931864860800108</v>
      </c>
      <c r="K40" s="208">
        <v>18.159913407499999</v>
      </c>
      <c r="L40" s="208">
        <v>6.4515244918000008</v>
      </c>
      <c r="M40" s="273">
        <v>4.3204269615000008</v>
      </c>
      <c r="N40" s="272">
        <v>42.57155736000005</v>
      </c>
      <c r="O40" s="208">
        <v>26.726622780000039</v>
      </c>
      <c r="P40" s="208">
        <v>9.4954885099999906</v>
      </c>
      <c r="Q40" s="273">
        <v>6.349446070000007</v>
      </c>
      <c r="R40" s="326">
        <v>446.1577839100006</v>
      </c>
      <c r="U40" s="303"/>
    </row>
    <row r="41" spans="1:21" ht="9.75" customHeight="1">
      <c r="A41" s="127"/>
      <c r="B41" s="128" t="s">
        <v>147</v>
      </c>
      <c r="C41" s="128"/>
      <c r="D41" s="129"/>
      <c r="E41" s="129"/>
      <c r="F41" s="282">
        <v>12.582387109200001</v>
      </c>
      <c r="G41" s="175"/>
      <c r="H41" s="175"/>
      <c r="I41" s="283"/>
      <c r="J41" s="272">
        <v>13.687446976399999</v>
      </c>
      <c r="K41" s="208">
        <v>8.5938822990000006</v>
      </c>
      <c r="L41" s="208">
        <v>3.0561388069000004</v>
      </c>
      <c r="M41" s="273">
        <v>2.0374258704999999</v>
      </c>
      <c r="N41" s="272"/>
      <c r="O41" s="208"/>
      <c r="P41" s="208"/>
      <c r="Q41" s="273"/>
      <c r="R41" s="326">
        <v>0</v>
      </c>
      <c r="U41" s="303"/>
    </row>
    <row r="42" spans="1:21" ht="9.75" customHeight="1">
      <c r="A42" s="127"/>
      <c r="B42" s="128" t="s">
        <v>148</v>
      </c>
      <c r="C42" s="128"/>
      <c r="D42" s="129"/>
      <c r="E42" s="129"/>
      <c r="F42" s="282">
        <v>0</v>
      </c>
      <c r="G42" s="175"/>
      <c r="H42" s="175"/>
      <c r="I42" s="283"/>
      <c r="J42" s="272"/>
      <c r="K42" s="208"/>
      <c r="L42" s="208"/>
      <c r="M42" s="273"/>
      <c r="N42" s="272"/>
      <c r="O42" s="208"/>
      <c r="P42" s="208"/>
      <c r="Q42" s="273"/>
      <c r="R42" s="326">
        <v>0</v>
      </c>
      <c r="U42" s="303"/>
    </row>
    <row r="43" spans="1:21" ht="9.75" customHeight="1">
      <c r="A43" s="127"/>
      <c r="B43" s="131" t="s">
        <v>83</v>
      </c>
      <c r="C43" s="109"/>
      <c r="D43" s="129"/>
      <c r="E43" s="129"/>
      <c r="F43" s="282">
        <v>2.6230380900000001</v>
      </c>
      <c r="G43" s="175">
        <v>1.65241478</v>
      </c>
      <c r="H43" s="175">
        <v>0.58237406000000003</v>
      </c>
      <c r="I43" s="283">
        <v>0.38824925000000099</v>
      </c>
      <c r="J43" s="272">
        <v>2.53186658</v>
      </c>
      <c r="K43" s="208">
        <v>1.5949764500000001</v>
      </c>
      <c r="L43" s="208">
        <v>0.56213418000000104</v>
      </c>
      <c r="M43" s="273">
        <v>0.37475595</v>
      </c>
      <c r="N43" s="272">
        <v>2.4078584599999995</v>
      </c>
      <c r="O43" s="208">
        <v>1.5169509399999974</v>
      </c>
      <c r="P43" s="208">
        <v>0.53454460000000015</v>
      </c>
      <c r="Q43" s="273">
        <v>0.35636292000000003</v>
      </c>
      <c r="R43" s="326">
        <v>257.28205700000035</v>
      </c>
      <c r="U43" s="303"/>
    </row>
    <row r="44" spans="1:21" ht="9.75" customHeight="1">
      <c r="A44" s="127"/>
      <c r="B44" s="131" t="s">
        <v>149</v>
      </c>
      <c r="C44" s="109"/>
      <c r="D44" s="129"/>
      <c r="E44" s="129"/>
      <c r="F44" s="282">
        <v>0.48552256540000005</v>
      </c>
      <c r="G44" s="175"/>
      <c r="H44" s="175"/>
      <c r="I44" s="283"/>
      <c r="J44" s="272">
        <v>0.49494956280000002</v>
      </c>
      <c r="K44" s="208">
        <v>0.31177344349999997</v>
      </c>
      <c r="L44" s="208">
        <v>0.10990567130000001</v>
      </c>
      <c r="M44" s="273">
        <v>7.3270448000000002E-2</v>
      </c>
      <c r="N44" s="272"/>
      <c r="O44" s="208"/>
      <c r="P44" s="208"/>
      <c r="Q44" s="273"/>
      <c r="R44" s="326">
        <v>0</v>
      </c>
      <c r="U44" s="303"/>
    </row>
    <row r="45" spans="1:21" ht="9.75" customHeight="1">
      <c r="A45" s="127"/>
      <c r="B45" s="133" t="s">
        <v>85</v>
      </c>
      <c r="C45" s="109"/>
      <c r="D45" s="129"/>
      <c r="E45" s="129"/>
      <c r="F45" s="282">
        <v>0.221382867675781</v>
      </c>
      <c r="G45" s="175">
        <v>0.139471179199219</v>
      </c>
      <c r="H45" s="175">
        <v>4.9147010192871099E-2</v>
      </c>
      <c r="I45" s="283">
        <v>3.2764679809570298E-2</v>
      </c>
      <c r="J45" s="272">
        <v>0.102391736816406</v>
      </c>
      <c r="K45" s="208">
        <v>6.4506781738281296E-2</v>
      </c>
      <c r="L45" s="208">
        <v>2.2730970581054701E-2</v>
      </c>
      <c r="M45" s="273">
        <v>1.51539906005859E-2</v>
      </c>
      <c r="N45" s="272">
        <v>5.9031769042968751E-2</v>
      </c>
      <c r="O45" s="208">
        <v>3.7190000000000001E-2</v>
      </c>
      <c r="P45" s="208">
        <v>1.3105060180664062E-2</v>
      </c>
      <c r="Q45" s="273">
        <v>8.7367101440429685E-3</v>
      </c>
      <c r="R45" s="326">
        <v>6.0581769042968754E-2</v>
      </c>
      <c r="U45" s="303"/>
    </row>
    <row r="46" spans="1:21" ht="9.75" customHeight="1">
      <c r="A46" s="127"/>
      <c r="B46" s="133" t="s">
        <v>86</v>
      </c>
      <c r="C46" s="109"/>
      <c r="D46" s="128"/>
      <c r="E46" s="110"/>
      <c r="F46" s="282">
        <f>SUM(F47:F54)</f>
        <v>0.34854165793228109</v>
      </c>
      <c r="G46" s="175">
        <v>0.21958126229667663</v>
      </c>
      <c r="H46" s="175">
        <v>9.0957309090137523E-2</v>
      </c>
      <c r="I46" s="283">
        <v>3.8003080601215385E-2</v>
      </c>
      <c r="J46" s="272">
        <v>0.82890295001983638</v>
      </c>
      <c r="K46" s="208">
        <v>0.52220894646930671</v>
      </c>
      <c r="L46" s="208">
        <v>0.23732060138988501</v>
      </c>
      <c r="M46" s="273">
        <v>6.9373401669502316E-2</v>
      </c>
      <c r="N46" s="272">
        <v>0.70748146986007687</v>
      </c>
      <c r="O46" s="208">
        <v>0.44571325381469729</v>
      </c>
      <c r="P46" s="208">
        <v>0.20449358556747438</v>
      </c>
      <c r="Q46" s="273">
        <v>5.7274651468276976E-2</v>
      </c>
      <c r="R46" s="326">
        <v>11.98693885076651</v>
      </c>
      <c r="U46" s="303"/>
    </row>
    <row r="47" spans="1:21" ht="9.75" customHeight="1">
      <c r="A47" s="127"/>
      <c r="B47" s="128"/>
      <c r="C47" s="119" t="s">
        <v>240</v>
      </c>
      <c r="D47" s="119"/>
      <c r="E47" s="110"/>
      <c r="F47" s="284">
        <v>6.6958801383972099E-3</v>
      </c>
      <c r="G47" s="176">
        <v>4.2184199924469E-3</v>
      </c>
      <c r="H47" s="177">
        <v>1.4864699501991299E-3</v>
      </c>
      <c r="I47" s="285">
        <v>9.9099003744125406E-4</v>
      </c>
      <c r="J47" s="274">
        <v>1.6867790002822899E-2</v>
      </c>
      <c r="K47" s="214">
        <v>1.06267202510834E-2</v>
      </c>
      <c r="L47" s="203">
        <v>3.7446299762725799E-3</v>
      </c>
      <c r="M47" s="276">
        <v>2.4964399709701498E-3</v>
      </c>
      <c r="N47" s="274">
        <v>2.4619459564208985E-2</v>
      </c>
      <c r="O47" s="214">
        <v>1.5510250099182129E-2</v>
      </c>
      <c r="P47" s="214">
        <v>5.4655499887466428E-3</v>
      </c>
      <c r="Q47" s="277">
        <v>3.6436598873138427E-3</v>
      </c>
      <c r="R47" s="330">
        <v>0.30594838893899329</v>
      </c>
      <c r="U47" s="303"/>
    </row>
    <row r="48" spans="1:21" ht="9.75" customHeight="1">
      <c r="A48" s="127"/>
      <c r="B48" s="128"/>
      <c r="C48" s="119" t="s">
        <v>241</v>
      </c>
      <c r="D48" s="119"/>
      <c r="E48" s="110"/>
      <c r="F48" s="284">
        <v>2.58288801803589E-2</v>
      </c>
      <c r="G48" s="176">
        <v>1.6272190341949499E-2</v>
      </c>
      <c r="H48" s="177">
        <v>5.7340200328827003E-3</v>
      </c>
      <c r="I48" s="285">
        <v>3.8226700506210302E-3</v>
      </c>
      <c r="J48" s="274">
        <v>0.130521898359299</v>
      </c>
      <c r="K48" s="214">
        <v>8.2228771582603499E-2</v>
      </c>
      <c r="L48" s="203">
        <v>3.6711060433387802E-2</v>
      </c>
      <c r="M48" s="276">
        <v>1.1582070386886601E-2</v>
      </c>
      <c r="N48" s="274">
        <v>0.16598270446777344</v>
      </c>
      <c r="O48" s="214">
        <v>0.10456911979675293</v>
      </c>
      <c r="P48" s="214">
        <v>4.4790740823745727E-2</v>
      </c>
      <c r="Q48" s="277">
        <v>1.6622850267410279E-2</v>
      </c>
      <c r="R48" s="330">
        <v>2.073135054108858</v>
      </c>
      <c r="U48" s="303"/>
    </row>
    <row r="49" spans="1:21" ht="9.75" customHeight="1">
      <c r="A49" s="127"/>
      <c r="B49" s="128"/>
      <c r="C49" s="119" t="s">
        <v>242</v>
      </c>
      <c r="D49" s="119"/>
      <c r="E49" s="110"/>
      <c r="F49" s="284">
        <v>2.5584330078124998E-2</v>
      </c>
      <c r="G49" s="176">
        <v>1.6118140624999999E-2</v>
      </c>
      <c r="H49" s="177">
        <v>5.67971044921875E-3</v>
      </c>
      <c r="I49" s="285">
        <v>3.7864799804687502E-3</v>
      </c>
      <c r="J49" s="274">
        <v>0.21862877734375</v>
      </c>
      <c r="K49" s="214">
        <v>0.137736119140625</v>
      </c>
      <c r="L49" s="203">
        <v>7.5452278320312496E-2</v>
      </c>
      <c r="M49" s="276">
        <v>5.4403701171875001E-3</v>
      </c>
      <c r="N49" s="274">
        <v>0.16585338439941405</v>
      </c>
      <c r="O49" s="214">
        <v>0.10448764093017578</v>
      </c>
      <c r="P49" s="214">
        <v>6.13657512512207E-2</v>
      </c>
      <c r="Q49" s="277">
        <v>0</v>
      </c>
      <c r="R49" s="330">
        <v>0.8928203789062501</v>
      </c>
      <c r="U49" s="303"/>
    </row>
    <row r="50" spans="1:21" ht="9.75" customHeight="1">
      <c r="A50" s="127"/>
      <c r="B50" s="128"/>
      <c r="C50" s="119" t="s">
        <v>243</v>
      </c>
      <c r="D50" s="119"/>
      <c r="E50" s="110"/>
      <c r="F50" s="284">
        <v>3.0401500244140599E-3</v>
      </c>
      <c r="G50" s="176">
        <v>1.9152999267578099E-3</v>
      </c>
      <c r="H50" s="177">
        <v>6.7492001342773405E-4</v>
      </c>
      <c r="I50" s="285">
        <v>4.4993002319336002E-4</v>
      </c>
      <c r="J50" s="274">
        <v>2.95334202880859E-2</v>
      </c>
      <c r="K50" s="214">
        <v>1.8606059509277299E-2</v>
      </c>
      <c r="L50" s="203">
        <v>6.5564198913574201E-3</v>
      </c>
      <c r="M50" s="276">
        <v>4.3709400787353596E-3</v>
      </c>
      <c r="N50" s="274">
        <v>1.007031982421875E-2</v>
      </c>
      <c r="O50" s="214">
        <v>6.3442999572753903E-3</v>
      </c>
      <c r="P50" s="214">
        <v>2.2356099700927734E-3</v>
      </c>
      <c r="Q50" s="277">
        <v>1.4904099884033204E-3</v>
      </c>
      <c r="R50" s="330">
        <v>0.58524673510742187</v>
      </c>
      <c r="U50" s="303"/>
    </row>
    <row r="51" spans="1:21" ht="9.75" customHeight="1">
      <c r="A51" s="127"/>
      <c r="B51" s="128"/>
      <c r="C51" s="119" t="s">
        <v>244</v>
      </c>
      <c r="D51" s="119"/>
      <c r="E51" s="110"/>
      <c r="F51" s="284">
        <v>9.1763746337890598E-2</v>
      </c>
      <c r="G51" s="176">
        <v>5.7811139587402298E-2</v>
      </c>
      <c r="H51" s="177">
        <v>3.3952598937988299E-2</v>
      </c>
      <c r="I51" s="285"/>
      <c r="J51" s="274">
        <v>0.13099074188232401</v>
      </c>
      <c r="K51" s="214">
        <v>8.25241700439453E-2</v>
      </c>
      <c r="L51" s="203">
        <v>4.7732372390747103E-2</v>
      </c>
      <c r="M51" s="276">
        <v>7.3420001220703102E-4</v>
      </c>
      <c r="N51" s="274">
        <v>0.11337960180664063</v>
      </c>
      <c r="O51" s="214">
        <v>7.1429118316650386E-2</v>
      </c>
      <c r="P51" s="214">
        <v>4.0113990112304689E-2</v>
      </c>
      <c r="Q51" s="277">
        <v>1.8364899902343749E-3</v>
      </c>
      <c r="R51" s="330">
        <v>1.5992660814819335</v>
      </c>
      <c r="U51" s="303"/>
    </row>
    <row r="52" spans="1:21" ht="9.75" customHeight="1">
      <c r="A52" s="127"/>
      <c r="B52" s="128"/>
      <c r="C52" s="119" t="s">
        <v>245</v>
      </c>
      <c r="D52" s="119"/>
      <c r="E52" s="110"/>
      <c r="F52" s="284"/>
      <c r="G52" s="176"/>
      <c r="H52" s="177"/>
      <c r="I52" s="285"/>
      <c r="J52" s="274"/>
      <c r="K52" s="214"/>
      <c r="L52" s="203"/>
      <c r="M52" s="276"/>
      <c r="N52" s="274"/>
      <c r="O52" s="214"/>
      <c r="P52" s="214"/>
      <c r="Q52" s="277"/>
      <c r="R52" s="330">
        <v>0</v>
      </c>
      <c r="U52" s="303"/>
    </row>
    <row r="53" spans="1:21" ht="18" customHeight="1">
      <c r="A53" s="127"/>
      <c r="B53" s="128"/>
      <c r="C53" s="352" t="s">
        <v>246</v>
      </c>
      <c r="D53" s="352"/>
      <c r="E53" s="352"/>
      <c r="F53" s="284">
        <v>2.2519629394531299E-2</v>
      </c>
      <c r="G53" s="176">
        <v>1.4187370361328101E-2</v>
      </c>
      <c r="H53" s="177">
        <v>4.9993701171875101E-3</v>
      </c>
      <c r="I53" s="285">
        <v>3.3328900756835898E-3</v>
      </c>
      <c r="J53" s="274">
        <v>2.8798750976562499E-2</v>
      </c>
      <c r="K53" s="214">
        <v>1.8143230957031201E-2</v>
      </c>
      <c r="L53" s="203">
        <v>6.3933204956054699E-3</v>
      </c>
      <c r="M53" s="276">
        <v>4.2622003784179704E-3</v>
      </c>
      <c r="N53" s="274">
        <v>2.1533341064453124E-2</v>
      </c>
      <c r="O53" s="214">
        <v>1.3566010498046874E-2</v>
      </c>
      <c r="P53" s="214">
        <v>4.7803995361328129E-3</v>
      </c>
      <c r="Q53" s="277">
        <v>3.1869302978515626E-3</v>
      </c>
      <c r="R53" s="330">
        <v>0.39760711428833012</v>
      </c>
      <c r="U53" s="303"/>
    </row>
    <row r="54" spans="1:21" ht="9.75" customHeight="1">
      <c r="A54" s="127"/>
      <c r="B54" s="128"/>
      <c r="C54" s="119" t="s">
        <v>247</v>
      </c>
      <c r="D54" s="119"/>
      <c r="E54" s="110"/>
      <c r="F54" s="284">
        <v>0.17310904177856401</v>
      </c>
      <c r="G54" s="176">
        <v>0.109058701461792</v>
      </c>
      <c r="H54" s="177">
        <v>3.84302195892334E-2</v>
      </c>
      <c r="I54" s="285">
        <v>2.5620120433807399E-2</v>
      </c>
      <c r="J54" s="274">
        <v>0.27356157116699198</v>
      </c>
      <c r="K54" s="214">
        <v>0.17234387498474099</v>
      </c>
      <c r="L54" s="203">
        <v>6.07305198822021E-2</v>
      </c>
      <c r="M54" s="276">
        <v>4.0487180725097702E-2</v>
      </c>
      <c r="N54" s="274">
        <v>0.20604265873336791</v>
      </c>
      <c r="O54" s="214">
        <v>0.12980681421661378</v>
      </c>
      <c r="P54" s="214">
        <v>4.5741543885231016E-2</v>
      </c>
      <c r="Q54" s="277">
        <v>3.0494311037063598E-2</v>
      </c>
      <c r="R54" s="330">
        <v>6.1329150979347231</v>
      </c>
      <c r="U54" s="303"/>
    </row>
    <row r="55" spans="1:21" ht="9.75" customHeight="1">
      <c r="A55" s="127"/>
      <c r="B55" s="128" t="s">
        <v>150</v>
      </c>
      <c r="C55" s="128"/>
      <c r="D55" s="134"/>
      <c r="E55" s="120"/>
      <c r="F55" s="286">
        <v>1.0712920180664101</v>
      </c>
      <c r="G55" s="180">
        <v>0.85703359179687499</v>
      </c>
      <c r="H55" s="180">
        <v>0.108913590118408</v>
      </c>
      <c r="I55" s="287">
        <v>0.10534483990478501</v>
      </c>
      <c r="J55" s="297">
        <v>1.6711629985351599</v>
      </c>
      <c r="K55" s="212">
        <v>1.3369303945312501</v>
      </c>
      <c r="L55" s="212">
        <v>0.165218416931152</v>
      </c>
      <c r="M55" s="298">
        <v>0.16901415106201201</v>
      </c>
      <c r="N55" s="297">
        <v>1.4121489404296874</v>
      </c>
      <c r="O55" s="212">
        <v>1.1297191701660156</v>
      </c>
      <c r="P55" s="212">
        <v>0.12716870941162109</v>
      </c>
      <c r="Q55" s="298">
        <v>0.15526106796264649</v>
      </c>
      <c r="R55" s="331">
        <v>39.509921010589601</v>
      </c>
      <c r="U55" s="303"/>
    </row>
    <row r="56" spans="1:21" s="112" customFormat="1" ht="9.75" customHeight="1">
      <c r="A56" s="135"/>
      <c r="B56" s="136" t="s">
        <v>88</v>
      </c>
      <c r="C56" s="137"/>
      <c r="D56" s="138"/>
      <c r="E56" s="139"/>
      <c r="F56" s="288">
        <v>2.5975972226562498</v>
      </c>
      <c r="G56" s="195">
        <v>1.2839925156250001</v>
      </c>
      <c r="H56" s="195">
        <v>0.78816295312499995</v>
      </c>
      <c r="I56" s="289">
        <v>0.52544203222656205</v>
      </c>
      <c r="J56" s="288">
        <v>2.104772375</v>
      </c>
      <c r="K56" s="215">
        <v>1.04038893359375</v>
      </c>
      <c r="L56" s="215">
        <v>0.63863010937499998</v>
      </c>
      <c r="M56" s="299">
        <v>0.42575335742187498</v>
      </c>
      <c r="N56" s="288">
        <v>2.2161524687499998</v>
      </c>
      <c r="O56" s="195">
        <v>1.0954441835937501</v>
      </c>
      <c r="P56" s="195">
        <v>0.67242505468750002</v>
      </c>
      <c r="Q56" s="289">
        <v>0.44828329589843752</v>
      </c>
      <c r="R56" s="332">
        <v>41.162378349121092</v>
      </c>
      <c r="U56" s="303"/>
    </row>
    <row r="57" spans="1:21" ht="9.75" customHeight="1">
      <c r="A57" s="109" t="s">
        <v>169</v>
      </c>
      <c r="B57" s="110"/>
      <c r="C57" s="110"/>
      <c r="D57" s="111"/>
      <c r="E57" s="109"/>
      <c r="F57" s="282">
        <f t="shared" ref="F57" si="3">SUM(F58:F84)</f>
        <v>15.918259444563787</v>
      </c>
      <c r="G57" s="181">
        <v>0.10181423000000001</v>
      </c>
      <c r="H57" s="181">
        <v>5.2187394395637874</v>
      </c>
      <c r="I57" s="290">
        <v>10.616730485</v>
      </c>
      <c r="J57" s="272">
        <v>22.566518501665097</v>
      </c>
      <c r="K57" s="213">
        <v>4.396129E-2</v>
      </c>
      <c r="L57" s="213">
        <v>6.0559396695524503</v>
      </c>
      <c r="M57" s="300">
        <v>16.43476355</v>
      </c>
      <c r="N57" s="272">
        <f>SUM(N58:N84)</f>
        <v>20.445802095377172</v>
      </c>
      <c r="O57" s="208">
        <f>SUM(O58:O84)</f>
        <v>0.21745660000000003</v>
      </c>
      <c r="P57" s="208">
        <v>7.5543202654801735</v>
      </c>
      <c r="Q57" s="273">
        <v>12.674025220000001</v>
      </c>
      <c r="R57" s="326">
        <v>388.66374235996324</v>
      </c>
    </row>
    <row r="58" spans="1:21" ht="9.75" customHeight="1">
      <c r="A58" s="127"/>
      <c r="B58" s="121" t="s">
        <v>151</v>
      </c>
      <c r="C58" s="121"/>
      <c r="D58" s="121"/>
      <c r="E58" s="127"/>
      <c r="F58" s="284">
        <v>0.152263788441338</v>
      </c>
      <c r="G58" s="182"/>
      <c r="H58" s="177">
        <v>9.3974788441338095E-2</v>
      </c>
      <c r="I58" s="285">
        <v>7.7313709999999994E-2</v>
      </c>
      <c r="J58" s="274">
        <v>0.16232985</v>
      </c>
      <c r="K58" s="198"/>
      <c r="L58" s="203">
        <v>8.3739179999999996E-2</v>
      </c>
      <c r="M58" s="276">
        <v>7.8590670000000001E-2</v>
      </c>
      <c r="N58" s="274">
        <v>0.17935438935772402</v>
      </c>
      <c r="O58" s="214"/>
      <c r="P58" s="214">
        <v>0.10179150935772399</v>
      </c>
      <c r="Q58" s="277">
        <v>7.7562880000000001E-2</v>
      </c>
      <c r="R58" s="328">
        <v>2.2830633602833177</v>
      </c>
    </row>
    <row r="59" spans="1:21" ht="9.75" customHeight="1">
      <c r="A59" s="113"/>
      <c r="B59" s="122" t="s">
        <v>152</v>
      </c>
      <c r="C59" s="122"/>
      <c r="D59" s="122"/>
      <c r="E59" s="113"/>
      <c r="F59" s="284">
        <v>0.34944800999999998</v>
      </c>
      <c r="G59" s="183"/>
      <c r="H59" s="177">
        <v>6.6935900000000007E-2</v>
      </c>
      <c r="I59" s="285">
        <v>0.28251210999999998</v>
      </c>
      <c r="J59" s="274">
        <v>0.37256672000000002</v>
      </c>
      <c r="K59" s="216"/>
      <c r="L59" s="203">
        <v>7.2117689999999998E-2</v>
      </c>
      <c r="M59" s="276">
        <v>0.30044903000000001</v>
      </c>
      <c r="N59" s="274">
        <v>0.43163856999999994</v>
      </c>
      <c r="O59" s="214"/>
      <c r="P59" s="214">
        <v>6.5456269999999997E-2</v>
      </c>
      <c r="Q59" s="277">
        <v>0.36618230000000007</v>
      </c>
      <c r="R59" s="328">
        <v>22.173701300000001</v>
      </c>
    </row>
    <row r="60" spans="1:21" ht="9.75" customHeight="1">
      <c r="A60" s="140"/>
      <c r="B60" s="118" t="s">
        <v>153</v>
      </c>
      <c r="C60" s="118"/>
      <c r="D60" s="118"/>
      <c r="E60" s="140"/>
      <c r="F60" s="284"/>
      <c r="G60" s="178"/>
      <c r="H60" s="177"/>
      <c r="I60" s="285"/>
      <c r="J60" s="274"/>
      <c r="K60" s="209"/>
      <c r="L60" s="203"/>
      <c r="M60" s="276"/>
      <c r="N60" s="274"/>
      <c r="O60" s="214"/>
      <c r="P60" s="214"/>
      <c r="Q60" s="277"/>
      <c r="R60" s="328">
        <v>1.55623742</v>
      </c>
    </row>
    <row r="61" spans="1:21" ht="9.75" customHeight="1">
      <c r="A61" s="113"/>
      <c r="B61" s="141" t="s">
        <v>154</v>
      </c>
      <c r="C61" s="141"/>
      <c r="D61" s="141"/>
      <c r="E61" s="119"/>
      <c r="F61" s="284"/>
      <c r="G61" s="178"/>
      <c r="H61" s="177"/>
      <c r="I61" s="285"/>
      <c r="J61" s="274"/>
      <c r="K61" s="209"/>
      <c r="L61" s="203"/>
      <c r="M61" s="276"/>
      <c r="N61" s="274"/>
      <c r="O61" s="214"/>
      <c r="P61" s="214"/>
      <c r="Q61" s="277"/>
      <c r="R61" s="328">
        <v>6.3237039999999993</v>
      </c>
    </row>
    <row r="62" spans="1:21" ht="9.75" customHeight="1">
      <c r="A62" s="142"/>
      <c r="B62" s="121" t="s">
        <v>155</v>
      </c>
      <c r="C62" s="121"/>
      <c r="D62" s="121"/>
      <c r="E62" s="119"/>
      <c r="F62" s="284">
        <v>0.12090476</v>
      </c>
      <c r="G62" s="184"/>
      <c r="H62" s="177">
        <v>7.5384430000000002E-2</v>
      </c>
      <c r="I62" s="285">
        <v>4.5520329999999998E-2</v>
      </c>
      <c r="J62" s="274">
        <v>0.12646321999999999</v>
      </c>
      <c r="K62" s="202"/>
      <c r="L62" s="203">
        <v>7.4589059999999999E-2</v>
      </c>
      <c r="M62" s="276">
        <v>5.1874160000000002E-2</v>
      </c>
      <c r="N62" s="274">
        <v>0.11190994</v>
      </c>
      <c r="O62" s="214"/>
      <c r="P62" s="214">
        <v>6.5207290000000001E-2</v>
      </c>
      <c r="Q62" s="277">
        <v>4.6702649999999998E-2</v>
      </c>
      <c r="R62" s="328">
        <v>5.2302551600000005</v>
      </c>
    </row>
    <row r="63" spans="1:21" ht="9.75" customHeight="1">
      <c r="A63" s="127"/>
      <c r="B63" s="121" t="s">
        <v>156</v>
      </c>
      <c r="C63" s="121"/>
      <c r="D63" s="121"/>
      <c r="E63" s="119"/>
      <c r="F63" s="284"/>
      <c r="G63" s="178"/>
      <c r="H63" s="177"/>
      <c r="I63" s="285"/>
      <c r="J63" s="274"/>
      <c r="K63" s="209"/>
      <c r="L63" s="203"/>
      <c r="M63" s="276"/>
      <c r="N63" s="274"/>
      <c r="O63" s="214"/>
      <c r="P63" s="214"/>
      <c r="Q63" s="277"/>
      <c r="R63" s="328">
        <v>1.775865</v>
      </c>
    </row>
    <row r="64" spans="1:21" ht="9.75" customHeight="1">
      <c r="A64" s="127"/>
      <c r="B64" s="119" t="s">
        <v>157</v>
      </c>
      <c r="C64" s="119"/>
      <c r="D64" s="119"/>
      <c r="E64" s="119"/>
      <c r="F64" s="284">
        <v>1.2339798799999999</v>
      </c>
      <c r="G64" s="178"/>
      <c r="H64" s="177">
        <v>5.4441000000000003E-2</v>
      </c>
      <c r="I64" s="285">
        <v>1.17953888</v>
      </c>
      <c r="J64" s="274">
        <v>2.3095624300000002</v>
      </c>
      <c r="K64" s="209"/>
      <c r="L64" s="203">
        <v>5.1593430000000003E-2</v>
      </c>
      <c r="M64" s="276">
        <v>2.2579690000000001</v>
      </c>
      <c r="N64" s="274">
        <v>0.73101620999999994</v>
      </c>
      <c r="O64" s="214"/>
      <c r="P64" s="214">
        <v>3.4603210000000002E-2</v>
      </c>
      <c r="Q64" s="277">
        <v>0.69641299999999995</v>
      </c>
      <c r="R64" s="328">
        <v>9.8829147499999994</v>
      </c>
    </row>
    <row r="65" spans="1:21" ht="9.75" customHeight="1">
      <c r="A65" s="113"/>
      <c r="B65" s="122" t="s">
        <v>158</v>
      </c>
      <c r="C65" s="122"/>
      <c r="D65" s="122"/>
      <c r="E65" s="119"/>
      <c r="F65" s="284"/>
      <c r="G65" s="178"/>
      <c r="H65" s="177"/>
      <c r="I65" s="285"/>
      <c r="J65" s="274"/>
      <c r="K65" s="209"/>
      <c r="L65" s="203"/>
      <c r="M65" s="276"/>
      <c r="N65" s="274"/>
      <c r="O65" s="214"/>
      <c r="P65" s="214"/>
      <c r="Q65" s="277"/>
      <c r="R65" s="328">
        <v>0</v>
      </c>
    </row>
    <row r="66" spans="1:21" ht="9.75" customHeight="1">
      <c r="A66" s="113"/>
      <c r="B66" s="122" t="s">
        <v>159</v>
      </c>
      <c r="C66" s="122"/>
      <c r="D66" s="122"/>
      <c r="E66" s="113"/>
      <c r="F66" s="284"/>
      <c r="G66" s="178"/>
      <c r="H66" s="177"/>
      <c r="I66" s="285"/>
      <c r="J66" s="274"/>
      <c r="K66" s="209"/>
      <c r="L66" s="203"/>
      <c r="M66" s="276"/>
      <c r="N66" s="274"/>
      <c r="O66" s="214"/>
      <c r="P66" s="214"/>
      <c r="Q66" s="277"/>
      <c r="R66" s="328">
        <v>4.8365557799999674</v>
      </c>
    </row>
    <row r="67" spans="1:21" ht="9.75" customHeight="1">
      <c r="A67" s="113"/>
      <c r="B67" s="122" t="s">
        <v>160</v>
      </c>
      <c r="C67" s="122"/>
      <c r="D67" s="122"/>
      <c r="E67" s="113"/>
      <c r="F67" s="284">
        <v>1.488E-3</v>
      </c>
      <c r="G67" s="178"/>
      <c r="H67" s="177"/>
      <c r="I67" s="285">
        <v>1.488E-3</v>
      </c>
      <c r="J67" s="274">
        <v>1.4791E-2</v>
      </c>
      <c r="K67" s="209"/>
      <c r="L67" s="203"/>
      <c r="M67" s="276">
        <v>1.4791E-2</v>
      </c>
      <c r="N67" s="274">
        <v>3.6859999999999997E-2</v>
      </c>
      <c r="O67" s="214"/>
      <c r="P67" s="214"/>
      <c r="Q67" s="277">
        <v>3.6859999999999997E-2</v>
      </c>
      <c r="R67" s="328">
        <v>3.9618600000000006</v>
      </c>
    </row>
    <row r="68" spans="1:21" ht="9.75" customHeight="1">
      <c r="A68" s="127"/>
      <c r="B68" s="119" t="s">
        <v>161</v>
      </c>
      <c r="C68" s="119"/>
      <c r="D68" s="119"/>
      <c r="E68" s="119"/>
      <c r="F68" s="284">
        <v>0.11515</v>
      </c>
      <c r="G68" s="185"/>
      <c r="H68" s="177">
        <v>2.7089999999999999E-2</v>
      </c>
      <c r="I68" s="285">
        <v>8.8059999999999999E-2</v>
      </c>
      <c r="J68" s="274">
        <v>0.40849940000000001</v>
      </c>
      <c r="K68" s="199"/>
      <c r="L68" s="203">
        <v>3.20994E-2</v>
      </c>
      <c r="M68" s="276">
        <v>0.37640000000000001</v>
      </c>
      <c r="N68" s="274">
        <v>1.1792493799999999</v>
      </c>
      <c r="O68" s="214"/>
      <c r="P68" s="214">
        <v>3.2549380000000003E-2</v>
      </c>
      <c r="Q68" s="277">
        <v>1.1467000000000001</v>
      </c>
      <c r="R68" s="328">
        <v>2.0083400099999995</v>
      </c>
    </row>
    <row r="69" spans="1:21" ht="9.75" customHeight="1">
      <c r="A69" s="113"/>
      <c r="B69" s="118" t="s">
        <v>162</v>
      </c>
      <c r="C69" s="118"/>
      <c r="D69" s="118"/>
      <c r="E69" s="122"/>
      <c r="F69" s="284">
        <v>5.9116500000000002E-2</v>
      </c>
      <c r="G69" s="178"/>
      <c r="H69" s="177">
        <v>2.01765E-2</v>
      </c>
      <c r="I69" s="285">
        <v>3.8940000000000002E-2</v>
      </c>
      <c r="J69" s="274">
        <v>3.5550070000000003E-2</v>
      </c>
      <c r="K69" s="209"/>
      <c r="L69" s="203">
        <v>2.133007E-2</v>
      </c>
      <c r="M69" s="276">
        <v>1.422E-2</v>
      </c>
      <c r="N69" s="274">
        <v>4.2300080000000004E-2</v>
      </c>
      <c r="O69" s="214"/>
      <c r="P69" s="214">
        <v>2.5380080000000003E-2</v>
      </c>
      <c r="Q69" s="277">
        <v>1.6920000000000001E-2</v>
      </c>
      <c r="R69" s="328">
        <v>3.5044761700000007</v>
      </c>
    </row>
    <row r="70" spans="1:21" ht="9.75" customHeight="1">
      <c r="A70" s="132"/>
      <c r="B70" s="143" t="s">
        <v>163</v>
      </c>
      <c r="C70" s="143"/>
      <c r="D70" s="143"/>
      <c r="E70" s="267"/>
      <c r="F70" s="284">
        <v>2.4781181561224499</v>
      </c>
      <c r="G70" s="176"/>
      <c r="H70" s="177">
        <v>0.35386815612244898</v>
      </c>
      <c r="I70" s="285">
        <v>2.12425</v>
      </c>
      <c r="J70" s="274">
        <v>3.2386185261224498</v>
      </c>
      <c r="K70" s="214"/>
      <c r="L70" s="203">
        <v>0.36286815612244899</v>
      </c>
      <c r="M70" s="276">
        <v>2.87575037</v>
      </c>
      <c r="N70" s="274">
        <v>1.3089245261224491</v>
      </c>
      <c r="O70" s="214"/>
      <c r="P70" s="214">
        <v>0.35386815612244904</v>
      </c>
      <c r="Q70" s="277">
        <v>0.95505636999999999</v>
      </c>
      <c r="R70" s="330">
        <v>84.834558540000003</v>
      </c>
    </row>
    <row r="71" spans="1:21" ht="9.75" customHeight="1">
      <c r="A71" s="127"/>
      <c r="B71" s="121" t="s">
        <v>164</v>
      </c>
      <c r="C71" s="121"/>
      <c r="D71" s="121"/>
      <c r="E71" s="119"/>
      <c r="F71" s="284">
        <v>0.23100000000000001</v>
      </c>
      <c r="G71" s="178"/>
      <c r="H71" s="177"/>
      <c r="I71" s="285">
        <v>0.23100000000000001</v>
      </c>
      <c r="J71" s="274">
        <v>0.27700000000000002</v>
      </c>
      <c r="K71" s="209"/>
      <c r="L71" s="203"/>
      <c r="M71" s="276">
        <v>0.27700000000000002</v>
      </c>
      <c r="N71" s="274">
        <v>0.26500000000000001</v>
      </c>
      <c r="O71" s="214"/>
      <c r="P71" s="214"/>
      <c r="Q71" s="277">
        <v>0.26500000000000001</v>
      </c>
      <c r="R71" s="328">
        <v>1.6321827899999999</v>
      </c>
    </row>
    <row r="72" spans="1:21" ht="9.75" customHeight="1">
      <c r="A72" s="127"/>
      <c r="B72" s="121" t="s">
        <v>165</v>
      </c>
      <c r="C72" s="121"/>
      <c r="D72" s="121"/>
      <c r="E72" s="119"/>
      <c r="F72" s="284">
        <v>9.7999999999999997E-4</v>
      </c>
      <c r="G72" s="178"/>
      <c r="H72" s="177"/>
      <c r="I72" s="285">
        <v>9.7999999999999997E-4</v>
      </c>
      <c r="J72" s="274"/>
      <c r="K72" s="209"/>
      <c r="L72" s="203"/>
      <c r="M72" s="276"/>
      <c r="N72" s="274"/>
      <c r="O72" s="214"/>
      <c r="P72" s="214"/>
      <c r="Q72" s="277"/>
      <c r="R72" s="328">
        <v>1.6118024</v>
      </c>
    </row>
    <row r="73" spans="1:21" ht="9" customHeight="1">
      <c r="A73" s="132"/>
      <c r="B73" s="129" t="s">
        <v>166</v>
      </c>
      <c r="C73" s="129"/>
      <c r="D73" s="129"/>
      <c r="E73" s="129"/>
      <c r="F73" s="284"/>
      <c r="G73" s="186"/>
      <c r="H73" s="177"/>
      <c r="I73" s="285"/>
      <c r="J73" s="274"/>
      <c r="K73" s="196"/>
      <c r="L73" s="203"/>
      <c r="M73" s="276"/>
      <c r="N73" s="274"/>
      <c r="O73" s="214"/>
      <c r="P73" s="214"/>
      <c r="Q73" s="277"/>
      <c r="R73" s="330">
        <v>14.35815337</v>
      </c>
    </row>
    <row r="74" spans="1:21" ht="9.75" customHeight="1">
      <c r="A74" s="113"/>
      <c r="B74" s="119" t="s">
        <v>167</v>
      </c>
      <c r="C74" s="119"/>
      <c r="D74" s="119"/>
      <c r="E74" s="119"/>
      <c r="F74" s="284"/>
      <c r="G74" s="187"/>
      <c r="H74" s="177"/>
      <c r="I74" s="285"/>
      <c r="J74" s="274"/>
      <c r="K74" s="210"/>
      <c r="L74" s="203"/>
      <c r="M74" s="276"/>
      <c r="N74" s="274"/>
      <c r="O74" s="214"/>
      <c r="P74" s="214"/>
      <c r="Q74" s="277"/>
      <c r="R74" s="328">
        <v>26.398967579999997</v>
      </c>
    </row>
    <row r="75" spans="1:21" ht="9.75" customHeight="1">
      <c r="A75" s="144"/>
      <c r="B75" s="145" t="s">
        <v>168</v>
      </c>
      <c r="C75" s="145"/>
      <c r="D75" s="145"/>
      <c r="E75" s="126"/>
      <c r="F75" s="291">
        <v>2.0525030000000002</v>
      </c>
      <c r="G75" s="188"/>
      <c r="H75" s="189"/>
      <c r="I75" s="292">
        <v>2.0525030000000002</v>
      </c>
      <c r="J75" s="301">
        <v>4.9606835</v>
      </c>
      <c r="K75" s="211"/>
      <c r="L75" s="204"/>
      <c r="M75" s="281">
        <v>4.9606835</v>
      </c>
      <c r="N75" s="301">
        <v>3.2624629999999999</v>
      </c>
      <c r="O75" s="211"/>
      <c r="P75" s="211"/>
      <c r="Q75" s="281">
        <v>3.2624629999999999</v>
      </c>
      <c r="R75" s="329">
        <v>47.169285769999995</v>
      </c>
    </row>
    <row r="76" spans="1:21" s="146" customFormat="1" ht="9.75" customHeight="1">
      <c r="A76" s="127"/>
      <c r="B76" s="119" t="s">
        <v>170</v>
      </c>
      <c r="C76" s="119"/>
      <c r="D76" s="119"/>
      <c r="E76" s="119"/>
      <c r="F76" s="284"/>
      <c r="G76" s="190"/>
      <c r="H76" s="191"/>
      <c r="I76" s="293"/>
      <c r="J76" s="274"/>
      <c r="K76" s="197"/>
      <c r="L76" s="205"/>
      <c r="M76" s="277"/>
      <c r="N76" s="321"/>
      <c r="Q76" s="322"/>
      <c r="R76" s="333"/>
      <c r="U76" s="304"/>
    </row>
    <row r="77" spans="1:21" s="146" customFormat="1" ht="9.75" customHeight="1">
      <c r="A77" s="127"/>
      <c r="B77" s="119" t="s">
        <v>248</v>
      </c>
      <c r="C77" s="119"/>
      <c r="D77" s="119"/>
      <c r="E77" s="119"/>
      <c r="F77" s="284">
        <v>8.7414984800000006</v>
      </c>
      <c r="G77" s="180"/>
      <c r="H77" s="177">
        <v>4.3707492400000003</v>
      </c>
      <c r="I77" s="285">
        <v>4.3707492400000003</v>
      </c>
      <c r="J77" s="274">
        <v>10.29606734</v>
      </c>
      <c r="K77" s="212"/>
      <c r="L77" s="203">
        <v>5.1480336700000002</v>
      </c>
      <c r="M77" s="276">
        <v>5.1480336700000002</v>
      </c>
      <c r="N77" s="274">
        <v>10.712534389897</v>
      </c>
      <c r="O77" s="214"/>
      <c r="P77" s="214">
        <v>5.3562671900000005</v>
      </c>
      <c r="Q77" s="277">
        <v>5.3562671900000005</v>
      </c>
      <c r="R77" s="328">
        <v>97.953050629679979</v>
      </c>
      <c r="U77" s="304"/>
    </row>
    <row r="78" spans="1:21" ht="9.75" customHeight="1">
      <c r="A78" s="127"/>
      <c r="B78" s="119" t="s">
        <v>171</v>
      </c>
      <c r="C78" s="119"/>
      <c r="D78" s="119"/>
      <c r="E78" s="119"/>
      <c r="F78" s="284">
        <v>0.12064981</v>
      </c>
      <c r="G78" s="176"/>
      <c r="H78" s="177">
        <v>6.0324904999999998E-2</v>
      </c>
      <c r="I78" s="285">
        <v>6.0324904999999998E-2</v>
      </c>
      <c r="J78" s="274"/>
      <c r="K78" s="214"/>
      <c r="L78" s="203"/>
      <c r="M78" s="276"/>
      <c r="N78" s="274"/>
      <c r="O78" s="214"/>
      <c r="P78" s="214"/>
      <c r="Q78" s="277"/>
      <c r="R78" s="328">
        <v>0.41419099999999998</v>
      </c>
    </row>
    <row r="79" spans="1:21" s="146" customFormat="1" ht="9.75" customHeight="1">
      <c r="A79" s="127"/>
      <c r="B79" s="119" t="s">
        <v>172</v>
      </c>
      <c r="C79" s="119"/>
      <c r="D79" s="119"/>
      <c r="E79" s="119"/>
      <c r="F79" s="284"/>
      <c r="G79" s="180"/>
      <c r="H79" s="177"/>
      <c r="I79" s="285"/>
      <c r="J79" s="274"/>
      <c r="K79" s="212"/>
      <c r="L79" s="203"/>
      <c r="M79" s="276"/>
      <c r="N79" s="274"/>
      <c r="O79" s="214"/>
      <c r="P79" s="214"/>
      <c r="Q79" s="277"/>
      <c r="R79" s="328">
        <v>4.8643396499999998</v>
      </c>
      <c r="U79" s="304"/>
    </row>
    <row r="80" spans="1:21" ht="9.75" customHeight="1">
      <c r="A80" s="113"/>
      <c r="B80" s="122" t="s">
        <v>173</v>
      </c>
      <c r="C80" s="122"/>
      <c r="D80" s="122"/>
      <c r="E80" s="119"/>
      <c r="F80" s="284">
        <v>0.22480510000000001</v>
      </c>
      <c r="G80" s="176">
        <v>0.10181423000000001</v>
      </c>
      <c r="H80" s="177">
        <v>7.3794520000000002E-2</v>
      </c>
      <c r="I80" s="285">
        <v>4.919635E-2</v>
      </c>
      <c r="J80" s="274">
        <v>9.2205709999999996E-2</v>
      </c>
      <c r="K80" s="214">
        <v>4.396129E-2</v>
      </c>
      <c r="L80" s="203">
        <v>2.8946650000000001E-2</v>
      </c>
      <c r="M80" s="276">
        <v>1.9297769999999999E-2</v>
      </c>
      <c r="N80" s="274">
        <v>0.46827265999999995</v>
      </c>
      <c r="O80" s="214">
        <v>0.21745660000000003</v>
      </c>
      <c r="P80" s="214">
        <v>0.15048962999999999</v>
      </c>
      <c r="Q80" s="277">
        <v>0.10032643000000001</v>
      </c>
      <c r="R80" s="328">
        <v>2.86276128</v>
      </c>
    </row>
    <row r="81" spans="1:21" ht="9.75" customHeight="1">
      <c r="A81" s="132"/>
      <c r="B81" s="147" t="s">
        <v>174</v>
      </c>
      <c r="C81" s="147"/>
      <c r="D81" s="147"/>
      <c r="E81" s="267"/>
      <c r="F81" s="284">
        <v>2.1999999999999999E-2</v>
      </c>
      <c r="G81" s="176"/>
      <c r="H81" s="177">
        <v>2.1999999999999999E-2</v>
      </c>
      <c r="I81" s="285"/>
      <c r="J81" s="274">
        <v>0.23297635554264354</v>
      </c>
      <c r="K81" s="214"/>
      <c r="L81" s="203">
        <v>0.18062236342999999</v>
      </c>
      <c r="M81" s="276">
        <v>2.0500000000000001E-2</v>
      </c>
      <c r="N81" s="274">
        <v>0.10853500000000001</v>
      </c>
      <c r="O81" s="214"/>
      <c r="P81" s="214">
        <v>3.6180000000000001E-3</v>
      </c>
      <c r="Q81" s="277">
        <v>0.104917</v>
      </c>
      <c r="R81" s="330">
        <v>2.487025</v>
      </c>
    </row>
    <row r="82" spans="1:21" ht="9.75" customHeight="1">
      <c r="A82" s="127"/>
      <c r="B82" s="119" t="s">
        <v>175</v>
      </c>
      <c r="C82" s="119"/>
      <c r="D82" s="119"/>
      <c r="E82" s="119"/>
      <c r="F82" s="274"/>
      <c r="G82" s="209"/>
      <c r="H82" s="209"/>
      <c r="I82" s="276"/>
      <c r="J82" s="274"/>
      <c r="K82" s="209"/>
      <c r="L82" s="209"/>
      <c r="M82" s="276"/>
      <c r="N82" s="274"/>
      <c r="O82" s="214"/>
      <c r="P82" s="214"/>
      <c r="Q82" s="277"/>
      <c r="R82" s="328">
        <v>1.2E-2</v>
      </c>
    </row>
    <row r="83" spans="1:21" ht="9.75" customHeight="1">
      <c r="A83" s="318"/>
      <c r="B83" s="119" t="s">
        <v>444</v>
      </c>
      <c r="C83" s="319"/>
      <c r="D83" s="319"/>
      <c r="E83" s="319"/>
      <c r="F83" s="274"/>
      <c r="G83" s="214"/>
      <c r="H83" s="214"/>
      <c r="I83" s="276"/>
      <c r="J83" s="274"/>
      <c r="K83" s="214"/>
      <c r="L83" s="214"/>
      <c r="M83" s="276"/>
      <c r="N83" s="274">
        <v>1.3650895499999998</v>
      </c>
      <c r="O83" s="214"/>
      <c r="P83" s="214">
        <v>1.3650895499999998</v>
      </c>
      <c r="Q83" s="277">
        <v>0</v>
      </c>
      <c r="R83" s="328">
        <v>30.855689719999997</v>
      </c>
    </row>
    <row r="84" spans="1:21" s="146" customFormat="1" ht="9.75" customHeight="1">
      <c r="A84" s="144"/>
      <c r="B84" s="126" t="s">
        <v>249</v>
      </c>
      <c r="C84" s="126"/>
      <c r="D84" s="126"/>
      <c r="E84" s="268"/>
      <c r="F84" s="274">
        <v>1.4353960000000001E-2</v>
      </c>
      <c r="G84" s="214"/>
      <c r="H84" s="214"/>
      <c r="I84" s="276">
        <v>1.4353960000000001E-2</v>
      </c>
      <c r="J84" s="274">
        <v>3.9204379999999997E-2</v>
      </c>
      <c r="K84" s="214"/>
      <c r="L84" s="214"/>
      <c r="M84" s="276">
        <v>3.9204379999999997E-2</v>
      </c>
      <c r="N84" s="274">
        <v>0.24265439999999996</v>
      </c>
      <c r="O84" s="214"/>
      <c r="P84" s="214"/>
      <c r="Q84" s="277">
        <v>0.24265439999999996</v>
      </c>
      <c r="R84" s="329">
        <v>9.6727616799999989</v>
      </c>
      <c r="S84" s="112"/>
      <c r="U84" s="304"/>
    </row>
    <row r="85" spans="1:21" s="112" customFormat="1" ht="12" customHeight="1" thickBot="1">
      <c r="A85" s="148" t="s">
        <v>176</v>
      </c>
      <c r="B85" s="149"/>
      <c r="C85" s="149"/>
      <c r="D85" s="150"/>
      <c r="E85" s="150"/>
      <c r="F85" s="294">
        <f t="shared" ref="F85" si="4">SUM(F6+F15+F57)</f>
        <v>127.55309187405683</v>
      </c>
      <c r="G85" s="295">
        <v>90.251248323394563</v>
      </c>
      <c r="H85" s="295">
        <v>17.882716897074697</v>
      </c>
      <c r="I85" s="296">
        <v>19.438151580961438</v>
      </c>
      <c r="J85" s="294">
        <v>142.08508818824225</v>
      </c>
      <c r="K85" s="295">
        <v>95.06790889874965</v>
      </c>
      <c r="L85" s="295">
        <v>19.591789319826045</v>
      </c>
      <c r="M85" s="296">
        <v>27.393535856834873</v>
      </c>
      <c r="N85" s="294">
        <f>SUM(N6+N15+N57)</f>
        <v>138.34056770938275</v>
      </c>
      <c r="O85" s="295">
        <f>SUM(O6+O15+O57)</f>
        <v>93.933395732959397</v>
      </c>
      <c r="P85" s="295">
        <f>SUM(P6+P15+P57)</f>
        <v>21.000416957367499</v>
      </c>
      <c r="Q85" s="296">
        <v>23.40675484497666</v>
      </c>
      <c r="R85" s="334">
        <v>2252.0863593743056</v>
      </c>
    </row>
    <row r="86" spans="1:21" s="153" customFormat="1" ht="9.75" customHeight="1">
      <c r="A86" s="151" t="s">
        <v>250</v>
      </c>
      <c r="B86" s="152"/>
      <c r="C86" s="152"/>
      <c r="D86" s="152"/>
      <c r="E86" s="152"/>
      <c r="F86" s="155"/>
      <c r="G86" s="156"/>
      <c r="H86" s="157"/>
      <c r="I86" s="157"/>
      <c r="J86" s="155"/>
      <c r="K86" s="156"/>
      <c r="L86" s="157"/>
      <c r="M86" s="157"/>
    </row>
    <row r="87" spans="1:21" s="153" customFormat="1" ht="7.5" customHeight="1">
      <c r="A87" s="154" t="s">
        <v>446</v>
      </c>
      <c r="F87" s="155"/>
      <c r="G87" s="156"/>
      <c r="H87" s="157"/>
      <c r="I87" s="157"/>
      <c r="J87" s="155"/>
      <c r="K87" s="156"/>
      <c r="L87" s="157"/>
      <c r="M87" s="157"/>
    </row>
    <row r="88" spans="1:21" s="153" customFormat="1" ht="7.5" customHeight="1">
      <c r="A88" s="154"/>
      <c r="B88" s="153" t="s">
        <v>251</v>
      </c>
      <c r="C88" s="153" t="s">
        <v>251</v>
      </c>
      <c r="F88" s="155"/>
      <c r="G88" s="156"/>
      <c r="H88" s="157"/>
      <c r="I88" s="157"/>
      <c r="J88" s="155"/>
      <c r="K88" s="156"/>
      <c r="L88" s="157"/>
      <c r="M88" s="157"/>
    </row>
    <row r="89" spans="1:21" s="153" customFormat="1" ht="7.5" customHeight="1">
      <c r="A89" s="154" t="s">
        <v>447</v>
      </c>
      <c r="F89" s="155"/>
      <c r="G89" s="156"/>
      <c r="H89" s="157"/>
      <c r="I89" s="157"/>
      <c r="J89" s="155"/>
      <c r="K89" s="156"/>
      <c r="L89" s="157"/>
      <c r="M89" s="157"/>
    </row>
    <row r="90" spans="1:21" s="112" customFormat="1" ht="7.5" customHeight="1">
      <c r="A90" s="158" t="s">
        <v>177</v>
      </c>
      <c r="B90" s="159"/>
      <c r="C90" s="159"/>
      <c r="F90" s="160"/>
      <c r="G90" s="160"/>
      <c r="H90" s="160"/>
      <c r="I90" s="160"/>
      <c r="J90" s="160"/>
      <c r="K90" s="160"/>
      <c r="L90" s="160"/>
      <c r="M90" s="160"/>
    </row>
    <row r="91" spans="1:21" ht="9.75" customHeight="1">
      <c r="A91" s="161"/>
      <c r="B91" s="162"/>
      <c r="C91" s="162"/>
      <c r="D91" s="162"/>
      <c r="E91" s="164" t="s">
        <v>252</v>
      </c>
      <c r="F91" s="163"/>
      <c r="G91" s="163"/>
      <c r="H91" s="163"/>
      <c r="I91" s="163"/>
      <c r="J91" s="163"/>
      <c r="K91" s="163"/>
      <c r="L91" s="163"/>
      <c r="M91" s="163"/>
      <c r="N91" s="103"/>
      <c r="O91" s="103"/>
      <c r="P91" s="103"/>
      <c r="Q91" s="103"/>
    </row>
    <row r="92" spans="1:21" ht="9.75" customHeight="1">
      <c r="R92" s="165"/>
    </row>
    <row r="93" spans="1:21" ht="9.75" customHeight="1">
      <c r="E93" s="112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</row>
    <row r="94" spans="1:21" ht="9.75" customHeight="1">
      <c r="E94" s="112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6"/>
    </row>
    <row r="95" spans="1:21" ht="9.75" customHeight="1">
      <c r="E95" s="112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</row>
    <row r="96" spans="1:21" ht="9.75" customHeight="1">
      <c r="E96" s="112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</row>
    <row r="97" spans="5:18" ht="9.75" customHeight="1">
      <c r="E97" s="112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</row>
    <row r="98" spans="5:18" ht="9.75" customHeight="1">
      <c r="E98" s="112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12"/>
    </row>
    <row r="99" spans="5:18" ht="9.75" customHeight="1">
      <c r="E99" s="112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</row>
    <row r="100" spans="5:18" ht="9.75" customHeight="1">
      <c r="E100" s="112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</row>
    <row r="101" spans="5:18" ht="9.75" customHeight="1">
      <c r="E101" s="112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</row>
    <row r="102" spans="5:18" ht="9.75" customHeight="1">
      <c r="E102" s="112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12"/>
    </row>
    <row r="103" spans="5:18" ht="9.75" customHeight="1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5:18" ht="9.75" customHeight="1">
      <c r="E104" s="112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9"/>
    </row>
    <row r="105" spans="5:18" ht="9.75" customHeight="1">
      <c r="E105" s="112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70"/>
    </row>
    <row r="106" spans="5:18" ht="9.75" customHeight="1">
      <c r="E106" s="112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70"/>
    </row>
    <row r="107" spans="5:18" ht="9.75" customHeight="1">
      <c r="R107" s="170"/>
    </row>
    <row r="108" spans="5:18" ht="9.75" customHeight="1">
      <c r="R108" s="167"/>
    </row>
    <row r="109" spans="5:18" ht="9.75" customHeight="1">
      <c r="R109" s="170"/>
    </row>
    <row r="110" spans="5:18" ht="9.75" customHeight="1">
      <c r="R110" s="169"/>
    </row>
    <row r="111" spans="5:18" ht="9.75" customHeight="1">
      <c r="R111" s="169"/>
    </row>
    <row r="112" spans="5:18" ht="9.75" customHeight="1">
      <c r="R112" s="169"/>
    </row>
    <row r="113" spans="18:18" ht="9.75" customHeight="1">
      <c r="R113" s="169"/>
    </row>
    <row r="114" spans="18:18" ht="9.75" customHeight="1">
      <c r="R114" s="169"/>
    </row>
    <row r="115" spans="18:18" ht="9.75" customHeight="1">
      <c r="R115" s="169"/>
    </row>
    <row r="116" spans="18:18" ht="9.75" customHeight="1">
      <c r="R116" s="169"/>
    </row>
    <row r="117" spans="18:18" ht="9.75" customHeight="1">
      <c r="R117" s="169"/>
    </row>
    <row r="118" spans="18:18" ht="9.75" customHeight="1">
      <c r="R118" s="169"/>
    </row>
    <row r="119" spans="18:18" ht="9.75" customHeight="1">
      <c r="R119" s="169"/>
    </row>
    <row r="120" spans="18:18" ht="9.75" customHeight="1">
      <c r="R120" s="169"/>
    </row>
  </sheetData>
  <mergeCells count="6">
    <mergeCell ref="N3:Q3"/>
    <mergeCell ref="C23:E23"/>
    <mergeCell ref="C53:E53"/>
    <mergeCell ref="F3:I3"/>
    <mergeCell ref="A3:E5"/>
    <mergeCell ref="J3:M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6"/>
  <sheetViews>
    <sheetView zoomScale="80" zoomScaleNormal="80" workbookViewId="0">
      <selection activeCell="F43" sqref="F43"/>
    </sheetView>
  </sheetViews>
  <sheetFormatPr baseColWidth="10" defaultRowHeight="15"/>
  <cols>
    <col min="1" max="16384" width="11" style="3"/>
  </cols>
  <sheetData>
    <row r="1" spans="1:9">
      <c r="A1" s="3" t="s">
        <v>258</v>
      </c>
    </row>
    <row r="3" spans="1:9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>
      <c r="A4" s="336" t="s">
        <v>8</v>
      </c>
      <c r="B4" s="336"/>
      <c r="C4" s="336"/>
      <c r="D4" s="336"/>
      <c r="E4" s="336"/>
      <c r="F4" s="336"/>
      <c r="G4" s="336"/>
      <c r="H4" s="336"/>
      <c r="I4" s="336"/>
    </row>
    <row r="5" spans="1:9">
      <c r="A5" s="6">
        <v>2007</v>
      </c>
      <c r="B5" s="5">
        <v>16121302</v>
      </c>
      <c r="C5" s="5">
        <v>4153198</v>
      </c>
      <c r="D5" s="5">
        <v>3187399</v>
      </c>
      <c r="E5" s="5">
        <v>8135931</v>
      </c>
      <c r="F5" s="5">
        <v>7832239</v>
      </c>
      <c r="G5" s="5">
        <v>5125508</v>
      </c>
      <c r="H5" s="5">
        <v>2497986</v>
      </c>
      <c r="I5" s="5">
        <v>47053563</v>
      </c>
    </row>
    <row r="6" spans="1:9">
      <c r="A6" s="6">
        <v>2008</v>
      </c>
      <c r="B6" s="8">
        <v>16369389</v>
      </c>
      <c r="C6" s="8">
        <v>4258156</v>
      </c>
      <c r="D6" s="8">
        <v>3222573</v>
      </c>
      <c r="E6" s="8">
        <v>8226130</v>
      </c>
      <c r="F6" s="8">
        <v>7858545</v>
      </c>
      <c r="G6" s="8">
        <v>5158018</v>
      </c>
      <c r="H6" s="8">
        <v>2497096</v>
      </c>
      <c r="I6" s="8">
        <v>47589907</v>
      </c>
    </row>
    <row r="7" spans="1:9">
      <c r="A7" s="6">
        <v>2009</v>
      </c>
      <c r="B7" s="5">
        <v>16644821</v>
      </c>
      <c r="C7" s="5">
        <v>4312824</v>
      </c>
      <c r="D7" s="5">
        <v>3287045</v>
      </c>
      <c r="E7" s="5">
        <v>8330074</v>
      </c>
      <c r="F7" s="5">
        <v>7973616</v>
      </c>
      <c r="G7" s="5">
        <v>5166110</v>
      </c>
      <c r="H7" s="5">
        <v>2525755</v>
      </c>
      <c r="I7" s="5">
        <v>48240246</v>
      </c>
    </row>
    <row r="8" spans="1:9">
      <c r="A8" s="6">
        <v>2010</v>
      </c>
      <c r="B8" s="8">
        <v>16779924</v>
      </c>
      <c r="C8" s="8">
        <v>4675905</v>
      </c>
      <c r="D8" s="8">
        <v>3290524</v>
      </c>
      <c r="E8" s="8">
        <v>8182557</v>
      </c>
      <c r="F8" s="8">
        <v>8017696</v>
      </c>
      <c r="G8" s="8">
        <v>5148653</v>
      </c>
      <c r="H8" s="8">
        <v>2501595</v>
      </c>
      <c r="I8" s="8">
        <v>48596854</v>
      </c>
    </row>
    <row r="9" spans="1:9">
      <c r="A9" s="6">
        <v>2011</v>
      </c>
      <c r="B9" s="5">
        <v>16753562</v>
      </c>
      <c r="C9" s="5">
        <v>4602610</v>
      </c>
      <c r="D9" s="5">
        <v>3276278</v>
      </c>
      <c r="E9" s="5">
        <v>8082060</v>
      </c>
      <c r="F9" s="5">
        <v>7956690</v>
      </c>
      <c r="G9" s="5">
        <v>5106088</v>
      </c>
      <c r="H9" s="5">
        <v>2483037</v>
      </c>
      <c r="I9" s="5">
        <v>48260325</v>
      </c>
    </row>
    <row r="10" spans="1:9">
      <c r="A10" s="6">
        <v>2012</v>
      </c>
      <c r="B10" s="8">
        <v>16615278</v>
      </c>
      <c r="C10" s="8">
        <v>4617503</v>
      </c>
      <c r="D10" s="8">
        <v>3207987</v>
      </c>
      <c r="E10" s="8">
        <v>7936605</v>
      </c>
      <c r="F10" s="8">
        <v>7877882</v>
      </c>
      <c r="G10" s="8">
        <v>5079444</v>
      </c>
      <c r="H10" s="8">
        <v>2447723</v>
      </c>
      <c r="I10" s="8">
        <v>47782422</v>
      </c>
    </row>
    <row r="11" spans="1:9">
      <c r="A11" s="6">
        <v>2013</v>
      </c>
      <c r="B11" s="5">
        <v>16081920</v>
      </c>
      <c r="C11" s="5">
        <v>4569953</v>
      </c>
      <c r="D11" s="5">
        <v>3148289</v>
      </c>
      <c r="E11" s="5">
        <v>7654291</v>
      </c>
      <c r="F11" s="5">
        <v>7645148</v>
      </c>
      <c r="G11" s="5">
        <v>4973266</v>
      </c>
      <c r="H11" s="5">
        <v>2401491</v>
      </c>
      <c r="I11" s="5">
        <v>46474357</v>
      </c>
    </row>
    <row r="12" spans="1:9">
      <c r="A12" s="6">
        <v>2014</v>
      </c>
      <c r="B12" s="8">
        <v>16180787</v>
      </c>
      <c r="C12" s="8">
        <v>4696006</v>
      </c>
      <c r="D12" s="8">
        <v>3186050</v>
      </c>
      <c r="E12" s="8">
        <v>7683868</v>
      </c>
      <c r="F12" s="8">
        <v>7716377</v>
      </c>
      <c r="G12" s="8">
        <v>4921081</v>
      </c>
      <c r="H12" s="8">
        <v>2413982</v>
      </c>
      <c r="I12" s="8">
        <v>46798150</v>
      </c>
    </row>
    <row r="13" spans="1:9">
      <c r="A13" s="6">
        <v>2015</v>
      </c>
      <c r="B13" s="5">
        <v>16987749.310000021</v>
      </c>
      <c r="C13" s="5">
        <v>4420438.16</v>
      </c>
      <c r="D13" s="5">
        <v>3169719.6399999997</v>
      </c>
      <c r="E13" s="5">
        <v>7870815.9199999925</v>
      </c>
      <c r="F13" s="5">
        <v>7796946.4700000007</v>
      </c>
      <c r="G13" s="5">
        <v>5025027.7500000047</v>
      </c>
      <c r="H13" s="5">
        <v>2517676.2099999995</v>
      </c>
      <c r="I13" s="5">
        <v>47788373.460000023</v>
      </c>
    </row>
    <row r="14" spans="1:9">
      <c r="A14" s="6">
        <v>2016</v>
      </c>
      <c r="B14" s="8">
        <v>17523886.27999999</v>
      </c>
      <c r="C14" s="8">
        <v>4550337.629999998</v>
      </c>
      <c r="D14" s="8">
        <v>3185245.8400000003</v>
      </c>
      <c r="E14" s="8">
        <v>7899806.9399999976</v>
      </c>
      <c r="F14" s="8">
        <v>7868136.5600000033</v>
      </c>
      <c r="G14" s="8">
        <v>5088076.3100000061</v>
      </c>
      <c r="H14" s="8">
        <v>2574169.58</v>
      </c>
      <c r="I14" s="8">
        <v>48689659.140000001</v>
      </c>
    </row>
    <row r="15" spans="1:9">
      <c r="A15" s="6">
        <v>2017</v>
      </c>
      <c r="B15" s="5">
        <v>17703481.530000005</v>
      </c>
      <c r="C15" s="5">
        <v>4602458.1199999992</v>
      </c>
      <c r="D15" s="5">
        <v>3120116.8299999996</v>
      </c>
      <c r="E15" s="5">
        <v>7859798.6900000079</v>
      </c>
      <c r="F15" s="5">
        <v>7831354.5300000031</v>
      </c>
      <c r="G15" s="5">
        <v>5076787.3999999948</v>
      </c>
      <c r="H15" s="5">
        <v>2581297.7100000004</v>
      </c>
      <c r="I15" s="5">
        <v>48775294.81000001</v>
      </c>
    </row>
    <row r="16" spans="1:9">
      <c r="A16" s="6">
        <v>2018</v>
      </c>
      <c r="B16" s="8">
        <v>18147874.981425218</v>
      </c>
      <c r="C16" s="8">
        <v>4640916.0292924941</v>
      </c>
      <c r="D16" s="8">
        <v>3087247.6394650647</v>
      </c>
      <c r="E16" s="8">
        <v>7864180.898561921</v>
      </c>
      <c r="F16" s="8">
        <v>7804773.9173323372</v>
      </c>
      <c r="G16" s="8">
        <v>5085125.8888265528</v>
      </c>
      <c r="H16" s="8">
        <v>2615832.3645946821</v>
      </c>
      <c r="I16" s="8">
        <v>49245951.719498262</v>
      </c>
    </row>
    <row r="17" spans="1:10">
      <c r="A17" s="6">
        <v>2019</v>
      </c>
      <c r="B17" s="5">
        <v>18572622.471011862</v>
      </c>
      <c r="C17" s="5">
        <v>4751625.6026858594</v>
      </c>
      <c r="D17" s="5">
        <v>3067351.8191838497</v>
      </c>
      <c r="E17" s="5">
        <v>7606886.5840806589</v>
      </c>
      <c r="F17" s="5">
        <v>7767066.431188873</v>
      </c>
      <c r="G17" s="5">
        <v>5131714.3978971485</v>
      </c>
      <c r="H17" s="5">
        <v>2636469.6299740002</v>
      </c>
      <c r="I17" s="5">
        <v>49533736.936022252</v>
      </c>
    </row>
    <row r="18" spans="1:10">
      <c r="A18" s="10">
        <v>2020</v>
      </c>
      <c r="B18" s="11">
        <v>18328552.409193043</v>
      </c>
      <c r="C18" s="11">
        <v>4646873.9520860035</v>
      </c>
      <c r="D18" s="11">
        <v>3005235.1769079994</v>
      </c>
      <c r="E18" s="11">
        <v>7766002.9620430013</v>
      </c>
      <c r="F18" s="11">
        <v>7722322.4213819988</v>
      </c>
      <c r="G18" s="11">
        <v>5004617.7065280015</v>
      </c>
      <c r="H18" s="11">
        <v>2644784.2374220011</v>
      </c>
      <c r="I18" s="11">
        <v>49118388.865562059</v>
      </c>
    </row>
    <row r="19" spans="1:10">
      <c r="A19" s="25"/>
      <c r="B19" s="35"/>
      <c r="C19" s="35"/>
      <c r="D19" s="35"/>
      <c r="E19" s="35"/>
      <c r="F19" s="35"/>
      <c r="G19" s="35"/>
      <c r="H19" s="35"/>
      <c r="I19" s="35"/>
      <c r="J19" s="25"/>
    </row>
    <row r="20" spans="1:10">
      <c r="A20" s="336" t="s">
        <v>9</v>
      </c>
      <c r="B20" s="336"/>
      <c r="C20" s="336"/>
      <c r="D20" s="336"/>
      <c r="E20" s="336"/>
      <c r="F20" s="336"/>
      <c r="G20" s="336"/>
      <c r="H20" s="336"/>
      <c r="I20" s="336"/>
    </row>
    <row r="21" spans="1:10">
      <c r="A21" s="6">
        <v>2007</v>
      </c>
      <c r="B21" s="5">
        <v>1492</v>
      </c>
      <c r="C21" s="3">
        <v>319</v>
      </c>
      <c r="D21" s="3">
        <v>293</v>
      </c>
      <c r="E21" s="3">
        <v>765</v>
      </c>
      <c r="F21" s="5">
        <v>1010</v>
      </c>
      <c r="G21" s="3">
        <v>754</v>
      </c>
      <c r="H21" s="3">
        <v>656</v>
      </c>
      <c r="I21" s="5">
        <v>5289</v>
      </c>
    </row>
    <row r="22" spans="1:10">
      <c r="A22" s="6">
        <v>2008</v>
      </c>
      <c r="B22" s="8">
        <v>1436</v>
      </c>
      <c r="C22" s="9">
        <v>301</v>
      </c>
      <c r="D22" s="9">
        <v>281</v>
      </c>
      <c r="E22" s="9">
        <v>725</v>
      </c>
      <c r="F22" s="9">
        <v>981</v>
      </c>
      <c r="G22" s="9">
        <v>718</v>
      </c>
      <c r="H22" s="9">
        <v>609</v>
      </c>
      <c r="I22" s="8">
        <v>5051</v>
      </c>
    </row>
    <row r="23" spans="1:10">
      <c r="A23" s="6">
        <v>2009</v>
      </c>
      <c r="B23" s="5">
        <v>1415</v>
      </c>
      <c r="C23" s="3">
        <v>295</v>
      </c>
      <c r="D23" s="3">
        <v>280</v>
      </c>
      <c r="E23" s="3">
        <v>704</v>
      </c>
      <c r="F23" s="3">
        <v>939</v>
      </c>
      <c r="G23" s="3">
        <v>682</v>
      </c>
      <c r="H23" s="3">
        <v>584</v>
      </c>
      <c r="I23" s="5">
        <v>4899</v>
      </c>
    </row>
    <row r="24" spans="1:10">
      <c r="A24" s="6">
        <v>2010</v>
      </c>
      <c r="B24" s="8">
        <v>1401</v>
      </c>
      <c r="C24" s="9">
        <v>290</v>
      </c>
      <c r="D24" s="9">
        <v>265</v>
      </c>
      <c r="E24" s="9">
        <v>675</v>
      </c>
      <c r="F24" s="9">
        <v>889</v>
      </c>
      <c r="G24" s="9">
        <v>639</v>
      </c>
      <c r="H24" s="9">
        <v>536</v>
      </c>
      <c r="I24" s="8">
        <v>4695</v>
      </c>
    </row>
    <row r="25" spans="1:10">
      <c r="A25" s="6">
        <v>2011</v>
      </c>
      <c r="B25" s="5">
        <v>1355</v>
      </c>
      <c r="C25" s="3">
        <v>287</v>
      </c>
      <c r="D25" s="3">
        <v>262</v>
      </c>
      <c r="E25" s="3">
        <v>647</v>
      </c>
      <c r="F25" s="3">
        <v>855</v>
      </c>
      <c r="G25" s="3">
        <v>611</v>
      </c>
      <c r="H25" s="3">
        <v>521</v>
      </c>
      <c r="I25" s="5">
        <v>4538</v>
      </c>
    </row>
    <row r="26" spans="1:10">
      <c r="A26" s="6">
        <v>2012</v>
      </c>
      <c r="B26" s="8">
        <v>1318</v>
      </c>
      <c r="C26" s="9">
        <v>278</v>
      </c>
      <c r="D26" s="9">
        <v>242</v>
      </c>
      <c r="E26" s="9">
        <v>629</v>
      </c>
      <c r="F26" s="9">
        <v>829</v>
      </c>
      <c r="G26" s="9">
        <v>590</v>
      </c>
      <c r="H26" s="9">
        <v>488</v>
      </c>
      <c r="I26" s="8">
        <v>4374</v>
      </c>
    </row>
    <row r="27" spans="1:10">
      <c r="A27" s="6">
        <v>2013</v>
      </c>
      <c r="B27" s="5">
        <v>1282</v>
      </c>
      <c r="C27" s="3">
        <v>266</v>
      </c>
      <c r="D27" s="3">
        <v>240</v>
      </c>
      <c r="E27" s="3">
        <v>607</v>
      </c>
      <c r="F27" s="3">
        <v>807</v>
      </c>
      <c r="G27" s="3">
        <v>564</v>
      </c>
      <c r="H27" s="3">
        <v>470</v>
      </c>
      <c r="I27" s="5">
        <v>4236</v>
      </c>
    </row>
    <row r="28" spans="1:10">
      <c r="A28" s="6">
        <v>2014</v>
      </c>
      <c r="B28" s="8">
        <v>1255</v>
      </c>
      <c r="C28" s="9">
        <v>253</v>
      </c>
      <c r="D28" s="9">
        <v>236</v>
      </c>
      <c r="E28" s="9">
        <v>568</v>
      </c>
      <c r="F28" s="9">
        <v>770</v>
      </c>
      <c r="G28" s="9">
        <v>531</v>
      </c>
      <c r="H28" s="9">
        <v>433</v>
      </c>
      <c r="I28" s="8">
        <v>4046</v>
      </c>
    </row>
    <row r="29" spans="1:10">
      <c r="A29" s="6">
        <v>2015</v>
      </c>
      <c r="B29" s="5">
        <v>1588</v>
      </c>
      <c r="C29" s="3">
        <v>373</v>
      </c>
      <c r="D29" s="3">
        <v>255</v>
      </c>
      <c r="E29" s="3">
        <v>639</v>
      </c>
      <c r="F29" s="3">
        <v>756</v>
      </c>
      <c r="G29" s="3">
        <v>522</v>
      </c>
      <c r="H29" s="3">
        <v>392</v>
      </c>
      <c r="I29" s="5">
        <v>4525</v>
      </c>
    </row>
    <row r="30" spans="1:10">
      <c r="A30" s="6">
        <v>2016</v>
      </c>
      <c r="B30" s="8">
        <v>1562</v>
      </c>
      <c r="C30" s="9">
        <v>370</v>
      </c>
      <c r="D30" s="9">
        <v>254</v>
      </c>
      <c r="E30" s="9">
        <v>626</v>
      </c>
      <c r="F30" s="9">
        <v>737</v>
      </c>
      <c r="G30" s="9">
        <v>517</v>
      </c>
      <c r="H30" s="9">
        <v>381</v>
      </c>
      <c r="I30" s="8">
        <v>4447</v>
      </c>
    </row>
    <row r="31" spans="1:10">
      <c r="A31" s="6">
        <v>2017</v>
      </c>
      <c r="B31" s="5">
        <v>1533</v>
      </c>
      <c r="C31" s="3">
        <v>362</v>
      </c>
      <c r="D31" s="3">
        <v>246</v>
      </c>
      <c r="E31" s="3">
        <v>619</v>
      </c>
      <c r="F31" s="3">
        <v>720</v>
      </c>
      <c r="G31" s="3">
        <v>515</v>
      </c>
      <c r="H31" s="3">
        <v>365</v>
      </c>
      <c r="I31" s="5">
        <v>4360</v>
      </c>
    </row>
    <row r="32" spans="1:10">
      <c r="A32" s="6">
        <v>2018</v>
      </c>
      <c r="B32" s="8">
        <v>1522</v>
      </c>
      <c r="C32" s="9">
        <v>356</v>
      </c>
      <c r="D32" s="9">
        <v>245</v>
      </c>
      <c r="E32" s="9">
        <v>599</v>
      </c>
      <c r="F32" s="9">
        <v>703</v>
      </c>
      <c r="G32" s="9">
        <v>499</v>
      </c>
      <c r="H32" s="9">
        <v>354</v>
      </c>
      <c r="I32" s="8">
        <v>4278</v>
      </c>
    </row>
    <row r="33" spans="1:9">
      <c r="A33" s="6">
        <v>2019</v>
      </c>
      <c r="B33" s="5">
        <v>1499</v>
      </c>
      <c r="C33" s="5">
        <v>351</v>
      </c>
      <c r="D33" s="5">
        <v>241</v>
      </c>
      <c r="E33" s="5">
        <v>579</v>
      </c>
      <c r="F33" s="5">
        <v>686</v>
      </c>
      <c r="G33" s="5">
        <v>492</v>
      </c>
      <c r="H33" s="5">
        <v>341</v>
      </c>
      <c r="I33" s="5">
        <v>4189</v>
      </c>
    </row>
    <row r="34" spans="1:9">
      <c r="A34" s="10">
        <v>2020</v>
      </c>
      <c r="B34" s="11">
        <v>1484</v>
      </c>
      <c r="C34" s="11">
        <v>348</v>
      </c>
      <c r="D34" s="11">
        <v>236</v>
      </c>
      <c r="E34" s="11">
        <v>576</v>
      </c>
      <c r="F34" s="11">
        <v>681</v>
      </c>
      <c r="G34" s="11">
        <v>485</v>
      </c>
      <c r="H34" s="11">
        <v>342</v>
      </c>
      <c r="I34" s="11">
        <v>4152</v>
      </c>
    </row>
    <row r="36" spans="1:9">
      <c r="A36" s="3" t="s">
        <v>429</v>
      </c>
    </row>
  </sheetData>
  <mergeCells count="2">
    <mergeCell ref="A4:I4"/>
    <mergeCell ref="A20:I2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82"/>
  <sheetViews>
    <sheetView view="pageBreakPreview" topLeftCell="A13" zoomScale="80" zoomScaleNormal="100" zoomScaleSheetLayoutView="80" workbookViewId="0">
      <selection activeCell="N30" sqref="N30"/>
    </sheetView>
  </sheetViews>
  <sheetFormatPr baseColWidth="10" defaultColWidth="9.125" defaultRowHeight="9"/>
  <cols>
    <col min="1" max="1" width="8.375" style="37" customWidth="1"/>
    <col min="2" max="3" width="13.875" style="37" customWidth="1"/>
    <col min="4" max="9" width="13.875" style="38" customWidth="1"/>
    <col min="10" max="13" width="9.375" style="38" customWidth="1"/>
    <col min="14" max="14" width="19.125" style="38" customWidth="1"/>
    <col min="15" max="17" width="9.375" style="38" customWidth="1"/>
    <col min="18" max="18" width="20.375" style="38" customWidth="1"/>
    <col min="19" max="16384" width="9.125" style="38"/>
  </cols>
  <sheetData>
    <row r="1" spans="1:11" s="36" customFormat="1" ht="15">
      <c r="A1" s="218" t="s">
        <v>417</v>
      </c>
      <c r="B1" s="79"/>
      <c r="C1" s="79"/>
      <c r="D1" s="79"/>
      <c r="E1" s="79"/>
      <c r="F1" s="80"/>
    </row>
    <row r="2" spans="1:11" ht="16.5" customHeight="1"/>
    <row r="3" spans="1:11" s="39" customFormat="1" ht="18" customHeight="1">
      <c r="A3" s="68" t="s">
        <v>14</v>
      </c>
      <c r="B3" s="69" t="s">
        <v>36</v>
      </c>
      <c r="C3" s="70" t="s">
        <v>35</v>
      </c>
      <c r="D3" s="50"/>
      <c r="E3" s="51"/>
      <c r="F3" s="50"/>
      <c r="G3" s="51"/>
      <c r="H3" s="50"/>
      <c r="I3" s="51"/>
      <c r="J3" s="50"/>
      <c r="K3" s="51"/>
    </row>
    <row r="4" spans="1:11" s="40" customFormat="1" ht="12" customHeight="1">
      <c r="A4" s="85"/>
      <c r="B4" s="337" t="s">
        <v>209</v>
      </c>
      <c r="C4" s="337"/>
      <c r="D4" s="51"/>
      <c r="E4" s="50"/>
      <c r="F4" s="51"/>
      <c r="G4" s="50"/>
      <c r="H4" s="339"/>
      <c r="I4" s="339"/>
      <c r="J4" s="339"/>
      <c r="K4" s="339"/>
    </row>
    <row r="5" spans="1:11" ht="15">
      <c r="A5" s="68">
        <v>2000</v>
      </c>
      <c r="B5" s="76">
        <v>7852</v>
      </c>
      <c r="C5" s="76">
        <v>144290</v>
      </c>
      <c r="D5" s="51"/>
      <c r="E5" s="50"/>
      <c r="F5" s="51"/>
      <c r="G5" s="50"/>
      <c r="H5" s="42"/>
      <c r="I5" s="42"/>
      <c r="J5" s="42"/>
      <c r="K5" s="42"/>
    </row>
    <row r="6" spans="1:11" ht="15">
      <c r="A6" s="68">
        <v>2001</v>
      </c>
      <c r="B6" s="78">
        <v>7130</v>
      </c>
      <c r="C6" s="78">
        <v>139188</v>
      </c>
      <c r="D6" s="51"/>
      <c r="E6" s="50"/>
      <c r="F6" s="51"/>
      <c r="G6" s="50"/>
      <c r="H6" s="42"/>
      <c r="I6" s="42"/>
      <c r="J6" s="42"/>
      <c r="K6" s="42"/>
    </row>
    <row r="7" spans="1:11" ht="15">
      <c r="A7" s="68">
        <v>2002</v>
      </c>
      <c r="B7" s="76">
        <v>6725</v>
      </c>
      <c r="C7" s="76">
        <v>135201</v>
      </c>
      <c r="D7" s="51"/>
      <c r="E7" s="50"/>
      <c r="F7" s="51"/>
      <c r="G7" s="50"/>
      <c r="H7" s="42"/>
      <c r="I7" s="42"/>
      <c r="J7" s="42"/>
      <c r="K7" s="42"/>
    </row>
    <row r="8" spans="1:11" ht="15">
      <c r="A8" s="68">
        <v>2003</v>
      </c>
      <c r="B8" s="78">
        <v>6484</v>
      </c>
      <c r="C8" s="78">
        <v>132774</v>
      </c>
      <c r="D8" s="51"/>
      <c r="E8" s="50"/>
      <c r="F8" s="51"/>
      <c r="G8" s="50"/>
      <c r="H8" s="42"/>
      <c r="I8" s="42"/>
      <c r="J8" s="42"/>
      <c r="K8" s="42"/>
    </row>
    <row r="9" spans="1:11" ht="15">
      <c r="A9" s="68">
        <v>2004</v>
      </c>
      <c r="B9" s="76">
        <v>6202</v>
      </c>
      <c r="C9" s="76">
        <v>131282</v>
      </c>
      <c r="D9" s="51"/>
      <c r="E9" s="50"/>
      <c r="F9" s="51"/>
      <c r="G9" s="50"/>
      <c r="H9" s="42"/>
      <c r="I9" s="42"/>
      <c r="J9" s="42"/>
      <c r="K9" s="42"/>
    </row>
    <row r="10" spans="1:11" ht="15">
      <c r="A10" s="68">
        <v>2005</v>
      </c>
      <c r="B10" s="78">
        <v>6315</v>
      </c>
      <c r="C10" s="78">
        <v>132665</v>
      </c>
      <c r="D10" s="51"/>
      <c r="E10" s="50"/>
      <c r="F10" s="51"/>
      <c r="G10" s="50"/>
      <c r="H10" s="42"/>
      <c r="I10" s="42"/>
      <c r="J10" s="42"/>
      <c r="K10" s="42"/>
    </row>
    <row r="11" spans="1:11" ht="15">
      <c r="A11" s="68">
        <v>2006</v>
      </c>
      <c r="B11" s="76">
        <v>5847</v>
      </c>
      <c r="C11" s="76">
        <v>128974</v>
      </c>
      <c r="D11" s="51"/>
      <c r="E11" s="50"/>
      <c r="F11" s="51"/>
      <c r="G11" s="50"/>
      <c r="H11" s="54"/>
      <c r="I11" s="54"/>
      <c r="J11" s="42"/>
      <c r="K11" s="54"/>
    </row>
    <row r="12" spans="1:11" ht="15">
      <c r="A12" s="68">
        <v>2007</v>
      </c>
      <c r="B12" s="78">
        <v>5317</v>
      </c>
      <c r="C12" s="78">
        <v>124629</v>
      </c>
      <c r="D12" s="51"/>
      <c r="E12" s="50"/>
      <c r="F12" s="51"/>
      <c r="G12" s="50"/>
      <c r="H12" s="54"/>
      <c r="I12" s="54"/>
      <c r="J12" s="42"/>
      <c r="K12" s="54"/>
    </row>
    <row r="13" spans="1:11" ht="15">
      <c r="A13" s="68">
        <v>2008</v>
      </c>
      <c r="B13" s="76">
        <v>5079</v>
      </c>
      <c r="C13" s="76">
        <v>121785</v>
      </c>
      <c r="D13" s="51"/>
      <c r="E13" s="50"/>
      <c r="F13" s="51"/>
      <c r="G13" s="50"/>
      <c r="H13" s="54"/>
      <c r="I13" s="54"/>
      <c r="J13" s="42"/>
      <c r="K13" s="54"/>
    </row>
    <row r="14" spans="1:11" ht="15">
      <c r="A14" s="68">
        <v>2009</v>
      </c>
      <c r="B14" s="78">
        <v>4930</v>
      </c>
      <c r="C14" s="78">
        <v>119710</v>
      </c>
      <c r="D14" s="51"/>
      <c r="E14" s="50"/>
      <c r="F14" s="51"/>
      <c r="G14" s="50"/>
      <c r="H14" s="54"/>
      <c r="I14" s="54"/>
      <c r="J14" s="42"/>
      <c r="K14" s="54"/>
    </row>
    <row r="15" spans="1:11" ht="15">
      <c r="A15" s="68">
        <v>2010</v>
      </c>
      <c r="B15" s="77">
        <v>4725</v>
      </c>
      <c r="C15" s="77">
        <v>115883</v>
      </c>
      <c r="D15" s="51"/>
      <c r="E15" s="50"/>
      <c r="F15" s="51"/>
      <c r="G15" s="50"/>
      <c r="H15" s="54"/>
      <c r="I15" s="54"/>
      <c r="J15" s="42"/>
      <c r="K15" s="54"/>
    </row>
    <row r="16" spans="1:11" ht="15">
      <c r="A16" s="68">
        <v>2011</v>
      </c>
      <c r="B16" s="78">
        <v>4552</v>
      </c>
      <c r="C16" s="78">
        <v>113349</v>
      </c>
      <c r="D16" s="51"/>
      <c r="E16" s="50"/>
      <c r="F16" s="51"/>
      <c r="G16" s="50"/>
      <c r="H16" s="54"/>
      <c r="I16" s="54"/>
      <c r="J16" s="42"/>
      <c r="K16" s="54"/>
    </row>
    <row r="17" spans="1:11" ht="15">
      <c r="A17" s="68">
        <v>2012</v>
      </c>
      <c r="B17" s="77">
        <v>4393</v>
      </c>
      <c r="C17" s="77">
        <v>111487</v>
      </c>
      <c r="D17" s="51"/>
      <c r="E17" s="50"/>
      <c r="F17" s="51"/>
      <c r="G17" s="50"/>
      <c r="H17" s="54"/>
      <c r="I17" s="54"/>
      <c r="J17" s="42"/>
      <c r="K17" s="54"/>
    </row>
    <row r="18" spans="1:11" ht="15">
      <c r="A18" s="68">
        <v>2013</v>
      </c>
      <c r="B18" s="78">
        <v>4256</v>
      </c>
      <c r="C18" s="78">
        <v>109394</v>
      </c>
      <c r="D18" s="51"/>
      <c r="E18" s="50"/>
      <c r="F18" s="51"/>
      <c r="G18" s="50"/>
      <c r="H18" s="54"/>
      <c r="I18" s="54"/>
      <c r="J18" s="42"/>
      <c r="K18" s="54"/>
    </row>
    <row r="19" spans="1:11" ht="15">
      <c r="A19" s="68">
        <v>2014</v>
      </c>
      <c r="B19" s="77">
        <v>4064</v>
      </c>
      <c r="C19" s="77">
        <v>106200</v>
      </c>
      <c r="D19" s="51"/>
      <c r="E19" s="50"/>
      <c r="F19" s="51"/>
      <c r="G19" s="50"/>
      <c r="H19" s="54"/>
      <c r="I19" s="54"/>
      <c r="J19" s="42"/>
      <c r="K19" s="54"/>
    </row>
    <row r="20" spans="1:11" ht="15">
      <c r="A20" s="68">
        <v>2015</v>
      </c>
      <c r="B20" s="78">
        <v>4524</v>
      </c>
      <c r="C20" s="78">
        <v>109999</v>
      </c>
      <c r="D20" s="51"/>
      <c r="E20" s="50"/>
      <c r="F20" s="51"/>
      <c r="G20" s="50"/>
      <c r="H20" s="54"/>
      <c r="I20" s="54"/>
      <c r="J20" s="42"/>
      <c r="K20" s="54"/>
    </row>
    <row r="21" spans="1:11" ht="15">
      <c r="A21" s="68">
        <v>2016</v>
      </c>
      <c r="B21" s="77">
        <v>4447</v>
      </c>
      <c r="C21" s="77">
        <v>108646</v>
      </c>
      <c r="D21" s="51"/>
      <c r="E21" s="50"/>
      <c r="F21" s="51"/>
      <c r="G21" s="50"/>
      <c r="H21" s="54"/>
      <c r="I21" s="54"/>
      <c r="J21" s="42"/>
      <c r="K21" s="54"/>
    </row>
    <row r="22" spans="1:11" ht="15">
      <c r="A22" s="68">
        <v>2017</v>
      </c>
      <c r="B22" s="78">
        <v>4364</v>
      </c>
      <c r="C22" s="78">
        <v>107566</v>
      </c>
      <c r="D22" s="51"/>
      <c r="E22" s="50"/>
      <c r="F22" s="51"/>
      <c r="G22" s="50"/>
      <c r="H22" s="54"/>
      <c r="I22" s="54"/>
      <c r="J22" s="54"/>
      <c r="K22" s="54"/>
    </row>
    <row r="23" spans="1:11" ht="15">
      <c r="A23" s="68">
        <v>2018</v>
      </c>
      <c r="B23" s="77">
        <v>4279</v>
      </c>
      <c r="C23" s="77">
        <v>106354</v>
      </c>
      <c r="D23" s="51"/>
      <c r="E23" s="50"/>
      <c r="F23" s="51"/>
      <c r="G23" s="50"/>
      <c r="H23" s="54"/>
      <c r="I23" s="54"/>
      <c r="J23" s="54"/>
      <c r="K23" s="54"/>
    </row>
    <row r="24" spans="1:11" ht="15">
      <c r="A24" s="68">
        <v>2019</v>
      </c>
      <c r="B24" s="78">
        <v>4197</v>
      </c>
      <c r="C24" s="78">
        <v>105270</v>
      </c>
      <c r="D24" s="51"/>
      <c r="E24" s="50"/>
      <c r="F24" s="51"/>
      <c r="G24" s="50"/>
      <c r="H24" s="54"/>
      <c r="I24" s="54"/>
      <c r="J24" s="54"/>
      <c r="K24" s="54"/>
    </row>
    <row r="25" spans="1:11" ht="15">
      <c r="A25" s="68">
        <v>2020</v>
      </c>
      <c r="B25" s="86">
        <v>4154</v>
      </c>
      <c r="C25" s="86">
        <v>104208</v>
      </c>
      <c r="D25" s="51"/>
      <c r="E25" s="50"/>
      <c r="F25" s="51"/>
      <c r="G25" s="50"/>
      <c r="H25" s="54"/>
      <c r="I25" s="54"/>
      <c r="J25" s="54"/>
      <c r="K25" s="54"/>
    </row>
    <row r="26" spans="1:11" ht="9.75" customHeight="1">
      <c r="A26" s="47"/>
      <c r="B26" s="49"/>
      <c r="C26" s="53"/>
      <c r="D26" s="42"/>
      <c r="E26" s="54"/>
      <c r="F26" s="43"/>
      <c r="G26" s="43"/>
      <c r="H26" s="43"/>
      <c r="I26" s="43"/>
      <c r="J26" s="43"/>
      <c r="K26" s="43"/>
    </row>
    <row r="27" spans="1:11" ht="9.75" customHeight="1">
      <c r="A27" s="47"/>
      <c r="B27" s="49"/>
      <c r="C27" s="53"/>
      <c r="D27" s="42"/>
      <c r="E27" s="54"/>
      <c r="F27" s="55"/>
      <c r="G27" s="55"/>
      <c r="H27" s="55"/>
      <c r="I27" s="55"/>
      <c r="J27" s="55"/>
      <c r="K27" s="55"/>
    </row>
    <row r="28" spans="1:11" ht="9.75" customHeight="1">
      <c r="A28" s="47"/>
      <c r="B28" s="49"/>
      <c r="C28" s="48"/>
      <c r="D28" s="41"/>
    </row>
    <row r="29" spans="1:11" ht="16.5" customHeight="1">
      <c r="A29" s="66" t="s">
        <v>212</v>
      </c>
      <c r="B29" s="55"/>
      <c r="C29" s="67"/>
      <c r="D29" s="41"/>
    </row>
    <row r="30" spans="1:11" ht="15">
      <c r="A30" s="68" t="s">
        <v>14</v>
      </c>
      <c r="B30" s="69" t="s">
        <v>36</v>
      </c>
      <c r="C30" s="70" t="s">
        <v>35</v>
      </c>
      <c r="D30" s="69" t="s">
        <v>36</v>
      </c>
      <c r="E30" s="70" t="s">
        <v>35</v>
      </c>
      <c r="F30" s="69" t="s">
        <v>36</v>
      </c>
      <c r="G30" s="70" t="s">
        <v>35</v>
      </c>
      <c r="H30" s="69" t="s">
        <v>36</v>
      </c>
      <c r="I30" s="70" t="s">
        <v>35</v>
      </c>
    </row>
    <row r="31" spans="1:11" s="40" customFormat="1" ht="15">
      <c r="A31" s="71"/>
      <c r="B31" s="338" t="s">
        <v>214</v>
      </c>
      <c r="C31" s="338"/>
      <c r="D31" s="338" t="s">
        <v>425</v>
      </c>
      <c r="E31" s="338"/>
      <c r="F31" s="338" t="s">
        <v>426</v>
      </c>
      <c r="G31" s="338"/>
      <c r="H31" s="338" t="s">
        <v>427</v>
      </c>
      <c r="I31" s="338"/>
    </row>
    <row r="32" spans="1:11" ht="15">
      <c r="A32" s="68">
        <v>2000</v>
      </c>
      <c r="B32" s="310">
        <v>47.177077990000399</v>
      </c>
      <c r="C32" s="310">
        <v>499.68062929000314</v>
      </c>
      <c r="D32" s="72"/>
      <c r="E32" s="72"/>
      <c r="F32" s="72"/>
      <c r="G32" s="72"/>
      <c r="H32" s="72"/>
      <c r="I32" s="72"/>
      <c r="J32" s="52"/>
    </row>
    <row r="33" spans="1:11" ht="15">
      <c r="A33" s="68">
        <v>2001</v>
      </c>
      <c r="B33" s="311">
        <v>48.1147568499999</v>
      </c>
      <c r="C33" s="311">
        <v>557.58975532999057</v>
      </c>
      <c r="D33" s="73"/>
      <c r="E33" s="73"/>
      <c r="F33" s="73"/>
      <c r="G33" s="73"/>
      <c r="H33" s="73"/>
      <c r="I33" s="73"/>
      <c r="J33" s="52"/>
    </row>
    <row r="34" spans="1:11" ht="15">
      <c r="A34" s="68">
        <v>2002</v>
      </c>
      <c r="B34" s="310">
        <v>46.891591730000101</v>
      </c>
      <c r="C34" s="310">
        <v>583.60139938999885</v>
      </c>
      <c r="D34" s="72"/>
      <c r="E34" s="72"/>
      <c r="F34" s="72"/>
      <c r="G34" s="72"/>
      <c r="H34" s="72"/>
      <c r="I34" s="72"/>
      <c r="J34" s="52"/>
    </row>
    <row r="35" spans="1:11" ht="15">
      <c r="A35" s="68">
        <v>2003</v>
      </c>
      <c r="B35" s="311">
        <v>47.186603320000103</v>
      </c>
      <c r="C35" s="311">
        <v>606.14342567999961</v>
      </c>
      <c r="D35" s="73"/>
      <c r="E35" s="73"/>
      <c r="F35" s="73"/>
      <c r="G35" s="73"/>
      <c r="H35" s="73"/>
      <c r="I35" s="73"/>
      <c r="J35" s="52"/>
    </row>
    <row r="36" spans="1:11" ht="15">
      <c r="A36" s="68">
        <v>2004</v>
      </c>
      <c r="B36" s="310">
        <v>47.265302440000099</v>
      </c>
      <c r="C36" s="310">
        <v>655.88577191999946</v>
      </c>
      <c r="D36" s="72"/>
      <c r="E36" s="72"/>
      <c r="F36" s="72"/>
      <c r="G36" s="72"/>
      <c r="H36" s="72"/>
      <c r="I36" s="72"/>
      <c r="J36" s="52"/>
    </row>
    <row r="37" spans="1:11" ht="15">
      <c r="A37" s="68">
        <v>2005</v>
      </c>
      <c r="B37" s="311">
        <v>47.027366719999897</v>
      </c>
      <c r="C37" s="311">
        <v>663.6524521100007</v>
      </c>
      <c r="D37" s="73"/>
      <c r="E37" s="73"/>
      <c r="F37" s="73"/>
      <c r="G37" s="73"/>
      <c r="H37" s="73"/>
      <c r="I37" s="73"/>
      <c r="J37" s="52"/>
    </row>
    <row r="38" spans="1:11" ht="15">
      <c r="A38" s="68">
        <v>2006</v>
      </c>
      <c r="B38" s="312">
        <v>48.719066339999898</v>
      </c>
      <c r="C38" s="312">
        <v>703.52609267999878</v>
      </c>
      <c r="D38" s="72"/>
      <c r="E38" s="74"/>
      <c r="F38" s="74"/>
      <c r="G38" s="74"/>
      <c r="H38" s="72"/>
      <c r="I38" s="74"/>
      <c r="J38" s="52"/>
    </row>
    <row r="39" spans="1:11" ht="15">
      <c r="A39" s="68">
        <v>2007</v>
      </c>
      <c r="B39" s="311">
        <v>48.732130499999798</v>
      </c>
      <c r="C39" s="311">
        <v>698.43175202999964</v>
      </c>
      <c r="D39" s="73"/>
      <c r="E39" s="73"/>
      <c r="F39" s="73"/>
      <c r="G39" s="73"/>
      <c r="H39" s="73"/>
      <c r="I39" s="73"/>
      <c r="J39" s="52"/>
    </row>
    <row r="40" spans="1:11" ht="15">
      <c r="A40" s="68">
        <v>2008</v>
      </c>
      <c r="B40" s="312">
        <v>49.292798039999902</v>
      </c>
      <c r="C40" s="312">
        <v>702.03873275000194</v>
      </c>
      <c r="D40" s="72"/>
      <c r="E40" s="74"/>
      <c r="F40" s="74"/>
      <c r="G40" s="74"/>
      <c r="H40" s="72"/>
      <c r="I40" s="74"/>
      <c r="J40" s="52"/>
    </row>
    <row r="41" spans="1:11" ht="15">
      <c r="A41" s="68">
        <v>2009</v>
      </c>
      <c r="B41" s="311">
        <v>49.804010640000001</v>
      </c>
      <c r="C41" s="311">
        <v>714.81495859000051</v>
      </c>
      <c r="D41" s="73"/>
      <c r="E41" s="73"/>
      <c r="F41" s="73"/>
      <c r="G41" s="73"/>
      <c r="H41" s="73"/>
      <c r="I41" s="73"/>
      <c r="J41" s="52"/>
    </row>
    <row r="42" spans="1:11" ht="15">
      <c r="A42" s="68">
        <v>2010</v>
      </c>
      <c r="B42" s="312">
        <v>49.567704339999999</v>
      </c>
      <c r="C42" s="312">
        <v>741.33229953999796</v>
      </c>
      <c r="D42" s="72"/>
      <c r="E42" s="74"/>
      <c r="F42" s="74"/>
      <c r="G42" s="74"/>
      <c r="H42" s="72"/>
      <c r="I42" s="74"/>
      <c r="J42" s="52"/>
    </row>
    <row r="43" spans="1:11" ht="15">
      <c r="A43" s="68">
        <v>2011</v>
      </c>
      <c r="B43" s="311">
        <v>49.208238690000002</v>
      </c>
      <c r="C43" s="311">
        <v>725.26547516000016</v>
      </c>
      <c r="D43" s="73"/>
      <c r="E43" s="73"/>
      <c r="F43" s="73"/>
      <c r="G43" s="73"/>
      <c r="H43" s="73"/>
      <c r="I43" s="73"/>
      <c r="J43" s="52"/>
    </row>
    <row r="44" spans="1:11" ht="15">
      <c r="A44" s="68">
        <v>2012</v>
      </c>
      <c r="B44" s="312">
        <v>48.758738389999998</v>
      </c>
      <c r="C44" s="312">
        <v>721.86342009000191</v>
      </c>
      <c r="D44" s="72"/>
      <c r="E44" s="74"/>
      <c r="F44" s="74"/>
      <c r="G44" s="74"/>
      <c r="H44" s="72"/>
      <c r="I44" s="74"/>
      <c r="J44" s="52"/>
    </row>
    <row r="45" spans="1:11" ht="15">
      <c r="A45" s="68">
        <v>2013</v>
      </c>
      <c r="B45" s="311">
        <v>47.513192269999799</v>
      </c>
      <c r="C45" s="311">
        <v>707.37366956000119</v>
      </c>
      <c r="D45" s="73"/>
      <c r="E45" s="73"/>
      <c r="F45" s="73"/>
      <c r="G45" s="73"/>
      <c r="H45" s="73"/>
      <c r="I45" s="73"/>
      <c r="J45" s="52"/>
    </row>
    <row r="46" spans="1:11" ht="15">
      <c r="A46" s="68">
        <v>2014</v>
      </c>
      <c r="B46" s="312">
        <v>47.738590219999999</v>
      </c>
      <c r="C46" s="312">
        <v>694.68049443735424</v>
      </c>
      <c r="D46" s="72"/>
      <c r="E46" s="74"/>
      <c r="F46" s="74"/>
      <c r="G46" s="74"/>
      <c r="H46" s="72"/>
      <c r="I46" s="74"/>
      <c r="J46" s="52"/>
    </row>
    <row r="47" spans="1:11" ht="15">
      <c r="A47" s="68">
        <v>2015</v>
      </c>
      <c r="B47" s="311">
        <v>47.787834429999997</v>
      </c>
      <c r="C47" s="311">
        <v>685.24949924999987</v>
      </c>
      <c r="D47" s="311">
        <v>32.27682557</v>
      </c>
      <c r="E47" s="311">
        <v>32.27682557</v>
      </c>
      <c r="F47" s="311">
        <v>14.505041520000001</v>
      </c>
      <c r="G47" s="311">
        <v>202.72010027999997</v>
      </c>
      <c r="H47" s="311">
        <v>0.46680134000000001</v>
      </c>
      <c r="I47" s="311">
        <v>12.763044970000021</v>
      </c>
      <c r="J47" s="52"/>
    </row>
    <row r="48" spans="1:11" s="40" customFormat="1" ht="15">
      <c r="A48" s="68">
        <v>2016</v>
      </c>
      <c r="B48" s="312">
        <v>48.695017710000101</v>
      </c>
      <c r="C48" s="312">
        <v>690.89580884000486</v>
      </c>
      <c r="D48" s="312">
        <v>32.810959509999599</v>
      </c>
      <c r="E48" s="312">
        <v>32.810959509999599</v>
      </c>
      <c r="F48" s="312">
        <v>14.765154580000001</v>
      </c>
      <c r="G48" s="312">
        <v>204.13744469999997</v>
      </c>
      <c r="H48" s="312">
        <v>0.54547632999999995</v>
      </c>
      <c r="I48" s="312">
        <v>13.62788337000001</v>
      </c>
      <c r="J48" s="52"/>
      <c r="K48" s="38"/>
    </row>
    <row r="49" spans="1:11" s="43" customFormat="1" ht="15">
      <c r="A49" s="68">
        <v>2017</v>
      </c>
      <c r="B49" s="311">
        <v>48.79390343</v>
      </c>
      <c r="C49" s="311">
        <v>689.62077386999977</v>
      </c>
      <c r="D49" s="311">
        <v>32.975279569999998</v>
      </c>
      <c r="E49" s="311">
        <v>32.975279569999998</v>
      </c>
      <c r="F49" s="311">
        <v>14.708189770000001</v>
      </c>
      <c r="G49" s="311">
        <v>202.66205649999989</v>
      </c>
      <c r="H49" s="311">
        <v>0.54494938000000004</v>
      </c>
      <c r="I49" s="311">
        <v>13.399194499999991</v>
      </c>
      <c r="J49" s="52"/>
      <c r="K49" s="38"/>
    </row>
    <row r="50" spans="1:11" s="43" customFormat="1" ht="15">
      <c r="A50" s="68">
        <v>2018</v>
      </c>
      <c r="B50" s="312">
        <v>49.253520889999898</v>
      </c>
      <c r="C50" s="312">
        <v>689.34217167999975</v>
      </c>
      <c r="D50" s="312">
        <v>33.32307977</v>
      </c>
      <c r="E50" s="312">
        <v>33.32307977</v>
      </c>
      <c r="F50" s="312">
        <v>14.850909720000001</v>
      </c>
      <c r="G50" s="312">
        <v>202.47949784999989</v>
      </c>
      <c r="H50" s="312">
        <v>0.49095336000000001</v>
      </c>
      <c r="I50" s="312">
        <v>13.35909509</v>
      </c>
      <c r="J50" s="52"/>
      <c r="K50" s="38"/>
    </row>
    <row r="51" spans="1:11" s="43" customFormat="1" ht="15">
      <c r="A51" s="68">
        <v>2019</v>
      </c>
      <c r="B51" s="311">
        <v>49.853192059999898</v>
      </c>
      <c r="C51" s="311">
        <v>690.57596143999945</v>
      </c>
      <c r="D51" s="311">
        <v>33.72729064</v>
      </c>
      <c r="E51" s="311">
        <v>33.72729064</v>
      </c>
      <c r="F51" s="311">
        <v>15.03264227</v>
      </c>
      <c r="G51" s="311">
        <v>202.79404873000001</v>
      </c>
      <c r="H51" s="311">
        <v>0.48753039999999997</v>
      </c>
      <c r="I51" s="311">
        <v>13.49037512000004</v>
      </c>
      <c r="J51" s="52"/>
      <c r="K51" s="38"/>
    </row>
    <row r="52" spans="1:11" s="43" customFormat="1" ht="15">
      <c r="A52" s="68">
        <v>2020</v>
      </c>
      <c r="B52" s="313">
        <v>49.128531234356998</v>
      </c>
      <c r="C52" s="313">
        <v>682.20890707636329</v>
      </c>
      <c r="D52" s="313">
        <v>33.275690060000002</v>
      </c>
      <c r="E52" s="313">
        <v>33.275690060000002</v>
      </c>
      <c r="F52" s="313">
        <v>14.819354949999999</v>
      </c>
      <c r="G52" s="313">
        <v>200.10328739999997</v>
      </c>
      <c r="H52" s="313">
        <v>0.43154703999999999</v>
      </c>
      <c r="I52" s="313">
        <v>13.042065840000021</v>
      </c>
      <c r="J52" s="52"/>
      <c r="K52" s="38"/>
    </row>
    <row r="53" spans="1:11" s="84" customFormat="1" ht="15">
      <c r="A53" s="81"/>
      <c r="B53" s="72"/>
      <c r="C53" s="72"/>
      <c r="D53" s="72"/>
      <c r="E53" s="72"/>
      <c r="F53" s="72"/>
      <c r="G53" s="72"/>
      <c r="H53" s="72"/>
      <c r="I53" s="72"/>
      <c r="J53" s="82"/>
      <c r="K53" s="83"/>
    </row>
    <row r="54" spans="1:11" s="40" customFormat="1" ht="11.25">
      <c r="A54" s="60" t="s">
        <v>210</v>
      </c>
      <c r="B54" s="61"/>
      <c r="C54" s="62"/>
      <c r="D54" s="59"/>
      <c r="E54" s="59"/>
      <c r="F54" s="59"/>
      <c r="G54" s="59"/>
      <c r="H54" s="59"/>
      <c r="I54" s="59"/>
      <c r="J54" s="52"/>
      <c r="K54" s="38"/>
    </row>
    <row r="55" spans="1:11" ht="11.25">
      <c r="A55" s="60" t="s">
        <v>211</v>
      </c>
      <c r="B55" s="61"/>
      <c r="C55" s="62"/>
      <c r="D55" s="63"/>
      <c r="E55" s="63"/>
      <c r="F55" s="63"/>
      <c r="G55" s="63"/>
      <c r="H55" s="63"/>
      <c r="I55" s="63"/>
      <c r="J55" s="52"/>
    </row>
    <row r="56" spans="1:11" ht="11.25">
      <c r="A56" s="64"/>
      <c r="B56" s="65"/>
      <c r="C56" s="75" t="s">
        <v>428</v>
      </c>
      <c r="D56" s="66"/>
      <c r="E56" s="63"/>
      <c r="F56" s="63"/>
      <c r="G56" s="63"/>
      <c r="H56" s="63"/>
      <c r="I56" s="63"/>
      <c r="J56" s="52"/>
    </row>
    <row r="58" spans="1:11" ht="9.75" customHeight="1">
      <c r="B58" s="44"/>
      <c r="C58" s="44"/>
    </row>
    <row r="59" spans="1:11" ht="9.75" customHeight="1"/>
    <row r="60" spans="1:11" ht="9.75" customHeight="1">
      <c r="B60" s="45"/>
    </row>
    <row r="67" spans="2:3" ht="9.75" customHeight="1"/>
    <row r="68" spans="2:3" ht="9.75" customHeight="1">
      <c r="B68" s="44"/>
      <c r="C68" s="44"/>
    </row>
    <row r="69" spans="2:3" ht="9.75" customHeight="1">
      <c r="B69" s="46"/>
    </row>
    <row r="70" spans="2:3" ht="9.75" customHeight="1">
      <c r="B70" s="46"/>
    </row>
    <row r="71" spans="2:3" ht="9.75" customHeight="1">
      <c r="B71" s="46"/>
    </row>
    <row r="72" spans="2:3" ht="9.75" customHeight="1">
      <c r="B72" s="46"/>
    </row>
    <row r="73" spans="2:3" ht="9.75" customHeight="1">
      <c r="B73" s="46"/>
    </row>
    <row r="74" spans="2:3" ht="9.75" customHeight="1">
      <c r="B74" s="46"/>
    </row>
    <row r="75" spans="2:3" ht="9.75" customHeight="1">
      <c r="B75" s="46"/>
    </row>
    <row r="76" spans="2:3" ht="9.75" customHeight="1">
      <c r="B76" s="46"/>
    </row>
    <row r="77" spans="2:3" ht="9.75" customHeight="1">
      <c r="B77" s="46"/>
    </row>
    <row r="78" spans="2:3" ht="9.75" customHeight="1">
      <c r="B78" s="46"/>
    </row>
    <row r="79" spans="2:3" ht="9.75" customHeight="1">
      <c r="B79" s="46"/>
    </row>
    <row r="80" spans="2:3" ht="9.75" customHeight="1">
      <c r="B80" s="46"/>
    </row>
    <row r="81" spans="2:2" ht="9.75" customHeight="1">
      <c r="B81" s="46"/>
    </row>
    <row r="82" spans="2:2" ht="9.75" customHeight="1">
      <c r="B82" s="46"/>
    </row>
  </sheetData>
  <mergeCells count="7">
    <mergeCell ref="B4:C4"/>
    <mergeCell ref="B31:C31"/>
    <mergeCell ref="D31:E31"/>
    <mergeCell ref="F31:G31"/>
    <mergeCell ref="J4:K4"/>
    <mergeCell ref="H31:I31"/>
    <mergeCell ref="H4:I4"/>
  </mergeCells>
  <pageMargins left="0.7" right="0.7" top="0.78740157499999996" bottom="0.78740157499999996" header="0.3" footer="0.3"/>
  <pageSetup paperSize="9" scale="67" orientation="portrait" verticalDpi="0" r:id="rId1"/>
  <colBreaks count="2" manualBreakCount="2">
    <brk id="9" max="55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26"/>
  <sheetViews>
    <sheetView workbookViewId="0">
      <selection activeCell="G30" sqref="G30"/>
    </sheetView>
  </sheetViews>
  <sheetFormatPr baseColWidth="10" defaultRowHeight="15"/>
  <cols>
    <col min="1" max="7" width="11" style="3"/>
    <col min="8" max="8" width="13.5" style="3" customWidth="1"/>
    <col min="9" max="9" width="14" style="3" customWidth="1"/>
    <col min="10" max="16384" width="11" style="3"/>
  </cols>
  <sheetData>
    <row r="1" spans="1:16">
      <c r="A1" s="3" t="s">
        <v>418</v>
      </c>
    </row>
    <row r="3" spans="1:16" ht="60">
      <c r="A3" s="13" t="s">
        <v>14</v>
      </c>
      <c r="B3" s="13" t="s">
        <v>9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438</v>
      </c>
      <c r="I3" s="13" t="s">
        <v>437</v>
      </c>
      <c r="J3" s="13" t="s">
        <v>20</v>
      </c>
      <c r="K3" s="13" t="s">
        <v>21</v>
      </c>
      <c r="L3" s="12"/>
      <c r="M3" s="12"/>
      <c r="N3" s="12"/>
      <c r="O3" s="12"/>
      <c r="P3" s="12"/>
    </row>
    <row r="4" spans="1:16">
      <c r="A4" s="6"/>
      <c r="B4" s="6" t="s">
        <v>22</v>
      </c>
      <c r="C4" s="336" t="s">
        <v>23</v>
      </c>
      <c r="D4" s="336"/>
      <c r="E4" s="336"/>
      <c r="F4" s="336"/>
      <c r="G4" s="336"/>
      <c r="H4" s="336"/>
      <c r="I4" s="336"/>
      <c r="J4" s="336"/>
      <c r="K4" s="336"/>
    </row>
    <row r="5" spans="1:16">
      <c r="A5" s="6">
        <v>2001</v>
      </c>
      <c r="B5" s="3">
        <v>768</v>
      </c>
      <c r="C5" s="3">
        <v>6.0000000000000001E-3</v>
      </c>
      <c r="E5" s="3">
        <v>0.22700000000000001</v>
      </c>
      <c r="F5" s="3">
        <v>7.0000000000000001E-3</v>
      </c>
      <c r="G5" s="309">
        <v>5.5870521799999899</v>
      </c>
      <c r="K5" s="309">
        <v>5.8265366599999897</v>
      </c>
    </row>
    <row r="6" spans="1:16">
      <c r="A6" s="6">
        <v>2002</v>
      </c>
      <c r="B6" s="9">
        <v>756</v>
      </c>
      <c r="C6" s="9"/>
      <c r="D6" s="9"/>
      <c r="E6" s="9">
        <v>0.109</v>
      </c>
      <c r="F6" s="9">
        <v>1.2E-2</v>
      </c>
      <c r="G6" s="317">
        <v>4.9279738499999999</v>
      </c>
      <c r="H6" s="9"/>
      <c r="I6" s="9"/>
      <c r="J6" s="9"/>
      <c r="K6" s="317">
        <v>5.0509324700000002</v>
      </c>
    </row>
    <row r="7" spans="1:16">
      <c r="A7" s="6">
        <v>2003</v>
      </c>
      <c r="B7" s="3">
        <v>626</v>
      </c>
      <c r="C7" s="3">
        <v>1.4999999999999999E-2</v>
      </c>
      <c r="E7" s="3">
        <v>0.10100000000000001</v>
      </c>
      <c r="F7" s="3">
        <v>3.3000000000000002E-2</v>
      </c>
      <c r="G7" s="309">
        <v>4.4501987500000002</v>
      </c>
      <c r="K7" s="309">
        <v>4.5991469</v>
      </c>
    </row>
    <row r="8" spans="1:16">
      <c r="A8" s="6">
        <v>2004</v>
      </c>
      <c r="B8" s="9">
        <v>754</v>
      </c>
      <c r="C8" s="9"/>
      <c r="D8" s="9"/>
      <c r="E8" s="9">
        <v>3.4000000000000002E-2</v>
      </c>
      <c r="F8" s="9">
        <v>5.0000000000000001E-3</v>
      </c>
      <c r="G8" s="317">
        <v>5.16004577</v>
      </c>
      <c r="H8" s="9"/>
      <c r="I8" s="9"/>
      <c r="J8" s="9"/>
      <c r="K8" s="317">
        <v>5.1997023599999999</v>
      </c>
    </row>
    <row r="9" spans="1:16">
      <c r="A9" s="6">
        <v>2005</v>
      </c>
      <c r="B9" s="3">
        <v>647</v>
      </c>
      <c r="E9" s="3">
        <v>3.9E-2</v>
      </c>
      <c r="F9" s="3">
        <v>8.0000000000000002E-3</v>
      </c>
      <c r="G9" s="309">
        <v>3.69834847</v>
      </c>
      <c r="K9" s="309">
        <v>3.74508508</v>
      </c>
    </row>
    <row r="10" spans="1:16">
      <c r="A10" s="6">
        <v>2006</v>
      </c>
      <c r="B10" s="9">
        <v>494</v>
      </c>
      <c r="C10" s="9"/>
      <c r="D10" s="9">
        <v>2.4E-2</v>
      </c>
      <c r="E10" s="9">
        <v>0.104</v>
      </c>
      <c r="F10" s="9">
        <v>8.0000000000000002E-3</v>
      </c>
      <c r="G10" s="317">
        <v>2.5564132100000001</v>
      </c>
      <c r="H10" s="9"/>
      <c r="I10" s="9"/>
      <c r="J10" s="9"/>
      <c r="K10" s="317">
        <v>2.6928532500000002</v>
      </c>
    </row>
    <row r="11" spans="1:16">
      <c r="A11" s="6">
        <v>2007</v>
      </c>
      <c r="B11" s="3">
        <v>428</v>
      </c>
      <c r="D11" s="3">
        <v>7.2999999999999995E-2</v>
      </c>
      <c r="E11" s="3">
        <v>5.7000000000000002E-2</v>
      </c>
      <c r="F11" s="3">
        <v>8.0000000000000002E-3</v>
      </c>
      <c r="G11" s="309">
        <v>2.1748877800000002</v>
      </c>
      <c r="K11" s="309">
        <v>2.3135204900000002</v>
      </c>
    </row>
    <row r="12" spans="1:16">
      <c r="A12" s="6">
        <v>2008</v>
      </c>
      <c r="B12" s="9">
        <v>310</v>
      </c>
      <c r="C12" s="9"/>
      <c r="D12" s="9">
        <v>0.09</v>
      </c>
      <c r="E12" s="9">
        <v>2.1999999999999999E-2</v>
      </c>
      <c r="F12" s="9">
        <v>6.0000000000000001E-3</v>
      </c>
      <c r="G12" s="317">
        <v>0.79143781000000002</v>
      </c>
      <c r="H12" s="9"/>
      <c r="I12" s="9"/>
      <c r="J12" s="9"/>
      <c r="K12" s="317">
        <v>0.90980042000000005</v>
      </c>
    </row>
    <row r="13" spans="1:16">
      <c r="A13" s="6">
        <v>2009</v>
      </c>
      <c r="B13" s="3">
        <v>434</v>
      </c>
      <c r="E13" s="3">
        <v>1.1779999999999999</v>
      </c>
      <c r="G13" s="309">
        <v>0.83032289999999997</v>
      </c>
      <c r="H13" s="309">
        <v>9.5558299999999999E-2</v>
      </c>
      <c r="I13" s="309"/>
      <c r="J13" s="309">
        <v>0.94469981999999997</v>
      </c>
      <c r="K13" s="309">
        <v>3.0482359799999998</v>
      </c>
    </row>
    <row r="14" spans="1:16">
      <c r="A14" s="6">
        <v>2010</v>
      </c>
      <c r="B14" s="9">
        <v>536</v>
      </c>
      <c r="C14" s="9"/>
      <c r="D14" s="9"/>
      <c r="E14" s="9">
        <v>1.1419999999999999</v>
      </c>
      <c r="F14" s="9"/>
      <c r="G14" s="317">
        <v>1.26720225</v>
      </c>
      <c r="H14" s="317">
        <v>0.24052683999999999</v>
      </c>
      <c r="I14" s="317"/>
      <c r="J14" s="317">
        <v>1.4259096899999999</v>
      </c>
      <c r="K14" s="317">
        <v>4.0768349199999996</v>
      </c>
    </row>
    <row r="15" spans="1:16">
      <c r="A15" s="6">
        <v>2011</v>
      </c>
      <c r="B15" s="3">
        <v>444</v>
      </c>
      <c r="E15" s="3">
        <v>0.754</v>
      </c>
      <c r="G15" s="309">
        <v>0.62400281999999896</v>
      </c>
      <c r="H15" s="309">
        <v>0.22894374000000001</v>
      </c>
      <c r="I15" s="309"/>
      <c r="J15" s="309">
        <v>1.4433194499999999</v>
      </c>
      <c r="K15" s="309">
        <v>3.0504843099999999</v>
      </c>
    </row>
    <row r="16" spans="1:16">
      <c r="A16" s="6">
        <v>2012</v>
      </c>
      <c r="B16" s="9">
        <v>312</v>
      </c>
      <c r="C16" s="9"/>
      <c r="D16" s="9"/>
      <c r="E16" s="9">
        <v>-6.0000000000000001E-3</v>
      </c>
      <c r="F16" s="9"/>
      <c r="G16" s="317">
        <v>1.43136972</v>
      </c>
      <c r="H16" s="317">
        <v>0.20052812</v>
      </c>
      <c r="I16" s="317"/>
      <c r="J16" s="317">
        <v>1.4247183800000001</v>
      </c>
      <c r="K16" s="317">
        <v>3.05044285</v>
      </c>
    </row>
    <row r="17" spans="1:11">
      <c r="A17" s="6">
        <v>2013</v>
      </c>
      <c r="B17" s="3">
        <v>183</v>
      </c>
      <c r="E17" s="3">
        <v>-5.0000000000000001E-3</v>
      </c>
      <c r="G17" s="309">
        <v>0.37150808000000002</v>
      </c>
      <c r="H17" s="309">
        <v>0.31886107000000002</v>
      </c>
      <c r="I17" s="309"/>
      <c r="J17" s="309">
        <v>1.56281983</v>
      </c>
      <c r="K17" s="309">
        <v>2.2481821499999999</v>
      </c>
    </row>
    <row r="18" spans="1:11">
      <c r="A18" s="6">
        <v>2014</v>
      </c>
      <c r="B18" s="9">
        <v>240</v>
      </c>
      <c r="C18" s="9"/>
      <c r="D18" s="9"/>
      <c r="E18" s="9">
        <v>-2E-3</v>
      </c>
      <c r="F18" s="9"/>
      <c r="G18" s="317">
        <v>1.0460970599999999</v>
      </c>
      <c r="H18" s="317">
        <v>0.25646967999999998</v>
      </c>
      <c r="I18" s="317"/>
      <c r="J18" s="317">
        <v>0.64466066</v>
      </c>
      <c r="K18" s="317">
        <v>1.9449817599999999</v>
      </c>
    </row>
    <row r="19" spans="1:11">
      <c r="A19" s="6">
        <v>2015</v>
      </c>
      <c r="B19" s="3">
        <v>255</v>
      </c>
      <c r="E19" s="3">
        <v>-1E-3</v>
      </c>
      <c r="G19" s="309">
        <v>1.3783958999999999</v>
      </c>
      <c r="H19" s="309">
        <v>0.41051211999999998</v>
      </c>
      <c r="I19" s="309">
        <v>1.501915E-2</v>
      </c>
      <c r="J19" s="309">
        <v>0.82689294000000002</v>
      </c>
      <c r="K19" s="309">
        <v>2.6300848399999999</v>
      </c>
    </row>
    <row r="20" spans="1:11">
      <c r="A20" s="6">
        <v>2016</v>
      </c>
      <c r="B20" s="9">
        <v>241</v>
      </c>
      <c r="C20" s="9"/>
      <c r="D20" s="9"/>
      <c r="E20" s="9"/>
      <c r="F20" s="9"/>
      <c r="G20" s="317">
        <v>1.22065326</v>
      </c>
      <c r="H20" s="317">
        <v>0.49360394000000002</v>
      </c>
      <c r="I20" s="317">
        <v>0.29047130999999998</v>
      </c>
      <c r="J20" s="317">
        <v>1.1573179600000001</v>
      </c>
      <c r="K20" s="317">
        <v>3.1620464699999999</v>
      </c>
    </row>
    <row r="21" spans="1:11">
      <c r="A21" s="6">
        <v>2017</v>
      </c>
      <c r="B21" s="3">
        <v>230</v>
      </c>
      <c r="G21" s="309">
        <v>1.69088492</v>
      </c>
      <c r="H21" s="309">
        <v>0.40123323</v>
      </c>
      <c r="I21" s="309">
        <v>0.32062542999999999</v>
      </c>
      <c r="J21" s="309">
        <v>0.28565836999999999</v>
      </c>
      <c r="K21" s="309">
        <v>2.69840195</v>
      </c>
    </row>
    <row r="22" spans="1:11">
      <c r="A22" s="6">
        <v>2018</v>
      </c>
      <c r="B22" s="9">
        <v>287</v>
      </c>
      <c r="C22" s="9"/>
      <c r="D22" s="9"/>
      <c r="E22" s="9"/>
      <c r="F22" s="9"/>
      <c r="G22" s="317">
        <v>2.1673582900000001</v>
      </c>
      <c r="H22" s="317">
        <v>0.32249661000000002</v>
      </c>
      <c r="I22" s="317">
        <v>0.48958280999999998</v>
      </c>
      <c r="J22" s="317">
        <v>0.51976343000000003</v>
      </c>
      <c r="K22" s="317">
        <v>3.4992011399999998</v>
      </c>
    </row>
    <row r="23" spans="1:11">
      <c r="A23" s="6">
        <v>2019</v>
      </c>
      <c r="B23" s="3">
        <v>224</v>
      </c>
      <c r="G23" s="309">
        <v>0.78142800000000001</v>
      </c>
      <c r="H23" s="309">
        <v>0.33401714999999998</v>
      </c>
      <c r="I23" s="309">
        <v>0.24793734000000001</v>
      </c>
      <c r="J23" s="309">
        <v>1.6080864500000001</v>
      </c>
      <c r="K23" s="309">
        <v>2.9714689399999998</v>
      </c>
    </row>
    <row r="24" spans="1:11">
      <c r="A24" s="10">
        <v>2020</v>
      </c>
      <c r="B24" s="10">
        <v>187</v>
      </c>
      <c r="C24" s="219"/>
      <c r="D24" s="219"/>
      <c r="E24" s="219"/>
      <c r="F24" s="219"/>
      <c r="G24" s="219">
        <v>0.62219694000000003</v>
      </c>
      <c r="H24" s="219">
        <v>0.38392332000000001</v>
      </c>
      <c r="I24" s="219">
        <v>0.42768854000000001</v>
      </c>
      <c r="J24" s="219">
        <v>0.79160701</v>
      </c>
      <c r="K24" s="219">
        <v>2.2254158099999999</v>
      </c>
    </row>
    <row r="26" spans="1:11">
      <c r="A26" s="3" t="s">
        <v>436</v>
      </c>
    </row>
  </sheetData>
  <mergeCells count="1">
    <mergeCell ref="C4:K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31"/>
  <sheetViews>
    <sheetView workbookViewId="0">
      <selection activeCell="A32" sqref="A32"/>
    </sheetView>
  </sheetViews>
  <sheetFormatPr baseColWidth="10" defaultRowHeight="15"/>
  <cols>
    <col min="1" max="16384" width="11" style="3"/>
  </cols>
  <sheetData>
    <row r="1" spans="1:5">
      <c r="A1" s="3" t="s">
        <v>419</v>
      </c>
    </row>
    <row r="3" spans="1:5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</row>
    <row r="4" spans="1:5">
      <c r="A4" s="7">
        <v>1995</v>
      </c>
      <c r="B4" s="4">
        <v>4.17</v>
      </c>
      <c r="C4" s="4">
        <v>0.86</v>
      </c>
      <c r="D4" s="4">
        <v>1.99</v>
      </c>
      <c r="E4" s="4">
        <v>1.32</v>
      </c>
    </row>
    <row r="5" spans="1:5">
      <c r="A5" s="7">
        <v>1996</v>
      </c>
      <c r="B5" s="14">
        <v>3.95</v>
      </c>
      <c r="C5" s="14">
        <v>0.84</v>
      </c>
      <c r="D5" s="14">
        <v>1.87</v>
      </c>
      <c r="E5" s="14">
        <v>1.24</v>
      </c>
    </row>
    <row r="6" spans="1:5">
      <c r="A6" s="7">
        <v>1997</v>
      </c>
      <c r="B6" s="4">
        <v>4.1399999999999997</v>
      </c>
      <c r="C6" s="4">
        <v>0.88</v>
      </c>
      <c r="D6" s="4">
        <v>1.96</v>
      </c>
      <c r="E6" s="4">
        <v>1.3</v>
      </c>
    </row>
    <row r="7" spans="1:5">
      <c r="A7" s="7">
        <v>1998</v>
      </c>
      <c r="B7" s="14">
        <v>4.22</v>
      </c>
      <c r="C7" s="14">
        <v>0.88</v>
      </c>
      <c r="D7" s="14">
        <v>2</v>
      </c>
      <c r="E7" s="14">
        <v>1.33</v>
      </c>
    </row>
    <row r="8" spans="1:5">
      <c r="A8" s="7">
        <v>1999</v>
      </c>
      <c r="B8" s="4">
        <v>4.1500000000000004</v>
      </c>
      <c r="C8" s="4">
        <v>0.87</v>
      </c>
      <c r="D8" s="4">
        <v>1.97</v>
      </c>
      <c r="E8" s="4">
        <v>1.31</v>
      </c>
    </row>
    <row r="9" spans="1:5">
      <c r="A9" s="7">
        <v>2000</v>
      </c>
      <c r="B9" s="14">
        <v>3.77</v>
      </c>
      <c r="C9" s="14">
        <v>1.68</v>
      </c>
      <c r="D9" s="14">
        <v>1.1100000000000001</v>
      </c>
      <c r="E9" s="14">
        <v>0.98</v>
      </c>
    </row>
    <row r="10" spans="1:5">
      <c r="A10" s="7">
        <v>2001</v>
      </c>
      <c r="B10" s="4">
        <v>3.87</v>
      </c>
      <c r="C10" s="4">
        <v>2.85</v>
      </c>
      <c r="D10" s="4">
        <v>0.54</v>
      </c>
      <c r="E10" s="4">
        <v>0.48</v>
      </c>
    </row>
    <row r="11" spans="1:5">
      <c r="A11" s="7">
        <v>2002</v>
      </c>
      <c r="B11" s="14">
        <v>3.85</v>
      </c>
      <c r="C11" s="14">
        <v>2.83</v>
      </c>
      <c r="D11" s="14">
        <v>0.54</v>
      </c>
      <c r="E11" s="14">
        <v>0.48</v>
      </c>
    </row>
    <row r="12" spans="1:5">
      <c r="A12" s="7">
        <v>2003</v>
      </c>
      <c r="B12" s="4">
        <v>4.1900000000000004</v>
      </c>
      <c r="C12" s="4">
        <v>2.88</v>
      </c>
      <c r="D12" s="4">
        <v>0.79</v>
      </c>
      <c r="E12" s="4">
        <v>0.52</v>
      </c>
    </row>
    <row r="13" spans="1:5">
      <c r="A13" s="7">
        <v>2004</v>
      </c>
      <c r="B13" s="14">
        <v>4.22</v>
      </c>
      <c r="C13" s="14">
        <v>2.9</v>
      </c>
      <c r="D13" s="14">
        <v>0.79</v>
      </c>
      <c r="E13" s="14">
        <v>0.52</v>
      </c>
    </row>
    <row r="14" spans="1:5">
      <c r="A14" s="7">
        <v>2005</v>
      </c>
      <c r="B14" s="4">
        <v>3.97</v>
      </c>
      <c r="C14" s="4">
        <v>2.98</v>
      </c>
      <c r="D14" s="4">
        <v>0.59</v>
      </c>
      <c r="E14" s="4">
        <v>0.39</v>
      </c>
    </row>
    <row r="15" spans="1:5">
      <c r="A15" s="7">
        <v>2006</v>
      </c>
      <c r="B15" s="14">
        <v>4</v>
      </c>
      <c r="C15" s="14">
        <v>3</v>
      </c>
      <c r="D15" s="14">
        <v>0.6</v>
      </c>
      <c r="E15" s="14">
        <v>0.4</v>
      </c>
    </row>
    <row r="16" spans="1:5">
      <c r="A16" s="7">
        <v>2007</v>
      </c>
      <c r="B16" s="4">
        <v>3.9</v>
      </c>
      <c r="C16" s="4">
        <v>2.92</v>
      </c>
      <c r="D16" s="4">
        <v>0.57999999999999996</v>
      </c>
      <c r="E16" s="4">
        <v>0.39</v>
      </c>
    </row>
    <row r="17" spans="1:5">
      <c r="A17" s="7">
        <v>2008</v>
      </c>
      <c r="B17" s="14">
        <v>4.12</v>
      </c>
      <c r="C17" s="14">
        <v>3.09</v>
      </c>
      <c r="D17" s="14">
        <v>0.62</v>
      </c>
      <c r="E17" s="14">
        <v>0.41</v>
      </c>
    </row>
    <row r="18" spans="1:5">
      <c r="A18" s="7">
        <v>2009</v>
      </c>
      <c r="B18" s="4">
        <v>4.16</v>
      </c>
      <c r="C18" s="4">
        <v>3.12</v>
      </c>
      <c r="D18" s="4">
        <v>0.62</v>
      </c>
      <c r="E18" s="4">
        <v>0.42</v>
      </c>
    </row>
    <row r="19" spans="1:5">
      <c r="A19" s="7">
        <v>2010</v>
      </c>
      <c r="B19" s="14">
        <v>4.17</v>
      </c>
      <c r="C19" s="14">
        <v>3.13</v>
      </c>
      <c r="D19" s="14">
        <v>0.62</v>
      </c>
      <c r="E19" s="14">
        <v>0.42</v>
      </c>
    </row>
    <row r="20" spans="1:5">
      <c r="A20" s="7">
        <v>2011</v>
      </c>
      <c r="B20" s="4">
        <v>4.1399999999999997</v>
      </c>
      <c r="C20" s="4">
        <v>3.11</v>
      </c>
      <c r="D20" s="4">
        <v>0.62</v>
      </c>
      <c r="E20" s="4">
        <v>0.41</v>
      </c>
    </row>
    <row r="21" spans="1:5">
      <c r="A21" s="7">
        <v>2012</v>
      </c>
      <c r="B21" s="14">
        <v>4.0599999999999996</v>
      </c>
      <c r="C21" s="14">
        <v>3.04</v>
      </c>
      <c r="D21" s="14">
        <v>0.61</v>
      </c>
      <c r="E21" s="14">
        <v>0.41</v>
      </c>
    </row>
    <row r="22" spans="1:5">
      <c r="A22" s="7">
        <v>2013</v>
      </c>
      <c r="B22" s="4">
        <v>4.05</v>
      </c>
      <c r="C22" s="4">
        <v>3.04</v>
      </c>
      <c r="D22" s="4">
        <v>0.61</v>
      </c>
      <c r="E22" s="4">
        <v>0.4</v>
      </c>
    </row>
    <row r="23" spans="1:5">
      <c r="A23" s="7">
        <v>2014</v>
      </c>
      <c r="B23" s="14">
        <v>3.97</v>
      </c>
      <c r="C23" s="14">
        <v>2.5</v>
      </c>
      <c r="D23" s="14">
        <v>0.88</v>
      </c>
      <c r="E23" s="14">
        <v>0.59</v>
      </c>
    </row>
    <row r="24" spans="1:5">
      <c r="A24" s="7">
        <v>2015</v>
      </c>
      <c r="B24" s="4">
        <v>2.64</v>
      </c>
      <c r="C24" s="4">
        <v>1.67</v>
      </c>
      <c r="D24" s="4">
        <v>0.59</v>
      </c>
      <c r="E24" s="4">
        <v>0.39</v>
      </c>
    </row>
    <row r="25" spans="1:5">
      <c r="A25" s="7">
        <v>2016</v>
      </c>
      <c r="B25" s="14">
        <v>2.62</v>
      </c>
      <c r="C25" s="14">
        <v>1.65</v>
      </c>
      <c r="D25" s="14">
        <v>0.57999999999999996</v>
      </c>
      <c r="E25" s="14">
        <v>0.39</v>
      </c>
    </row>
    <row r="26" spans="1:5">
      <c r="A26" s="56">
        <v>2017</v>
      </c>
      <c r="B26" s="4">
        <v>2.62</v>
      </c>
      <c r="C26" s="4">
        <v>1.65</v>
      </c>
      <c r="D26" s="4">
        <v>0.57999999999999996</v>
      </c>
      <c r="E26" s="4">
        <v>0.39</v>
      </c>
    </row>
    <row r="27" spans="1:5">
      <c r="A27" s="192">
        <v>2018</v>
      </c>
      <c r="B27" s="14">
        <v>2.62</v>
      </c>
      <c r="C27" s="14">
        <v>1.65</v>
      </c>
      <c r="D27" s="14">
        <v>0.57999999999999996</v>
      </c>
      <c r="E27" s="14">
        <v>0.39</v>
      </c>
    </row>
    <row r="28" spans="1:5">
      <c r="A28" s="306">
        <v>2019</v>
      </c>
      <c r="B28" s="308">
        <v>2.5299999999999998</v>
      </c>
      <c r="C28" s="308">
        <v>1.6</v>
      </c>
      <c r="D28" s="308">
        <v>0.56000000000000005</v>
      </c>
      <c r="E28" s="308">
        <v>0.37</v>
      </c>
    </row>
    <row r="29" spans="1:5">
      <c r="A29" s="15">
        <v>2020</v>
      </c>
      <c r="B29" s="15">
        <v>2.41</v>
      </c>
      <c r="C29" s="15">
        <v>1.52</v>
      </c>
      <c r="D29" s="15">
        <v>0.53</v>
      </c>
      <c r="E29" s="15">
        <v>0.36</v>
      </c>
    </row>
    <row r="31" spans="1:5">
      <c r="A31" s="3" t="s">
        <v>428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3"/>
  <sheetViews>
    <sheetView workbookViewId="0">
      <selection activeCell="G26" sqref="G26"/>
    </sheetView>
  </sheetViews>
  <sheetFormatPr baseColWidth="10" defaultRowHeight="15"/>
  <cols>
    <col min="1" max="16384" width="11" style="1"/>
  </cols>
  <sheetData>
    <row r="1" spans="1:4">
      <c r="A1" s="1" t="s">
        <v>420</v>
      </c>
    </row>
    <row r="3" spans="1:4">
      <c r="A3" s="7" t="s">
        <v>14</v>
      </c>
      <c r="B3" s="7" t="s">
        <v>9</v>
      </c>
      <c r="C3" s="7" t="s">
        <v>29</v>
      </c>
      <c r="D3" s="7" t="s">
        <v>30</v>
      </c>
    </row>
    <row r="4" spans="1:4">
      <c r="A4" s="7"/>
      <c r="B4" s="7" t="s">
        <v>22</v>
      </c>
      <c r="C4" s="7" t="s">
        <v>31</v>
      </c>
      <c r="D4" s="7" t="s">
        <v>32</v>
      </c>
    </row>
    <row r="5" spans="1:4">
      <c r="A5" s="7">
        <v>2014</v>
      </c>
      <c r="B5" s="16">
        <v>2885</v>
      </c>
      <c r="C5" s="16">
        <v>59987</v>
      </c>
      <c r="D5" s="4">
        <v>3.9710000000000001</v>
      </c>
    </row>
    <row r="6" spans="1:4">
      <c r="A6" s="7">
        <v>2015</v>
      </c>
      <c r="B6" s="17">
        <v>2961</v>
      </c>
      <c r="C6" s="17">
        <v>80730.19</v>
      </c>
      <c r="D6" s="314">
        <v>2.6371131899999898</v>
      </c>
    </row>
    <row r="7" spans="1:4">
      <c r="A7" s="7">
        <v>2016</v>
      </c>
      <c r="B7" s="16">
        <v>2887</v>
      </c>
      <c r="C7" s="16">
        <v>81029.504844740004</v>
      </c>
      <c r="D7" s="315">
        <v>2.6454577299999902</v>
      </c>
    </row>
    <row r="8" spans="1:4">
      <c r="A8" s="58">
        <v>2017</v>
      </c>
      <c r="B8" s="17">
        <v>2886</v>
      </c>
      <c r="C8" s="17">
        <v>81153.376399999994</v>
      </c>
      <c r="D8" s="314">
        <v>2.6195052200000002</v>
      </c>
    </row>
    <row r="9" spans="1:4">
      <c r="A9" s="192">
        <v>2018</v>
      </c>
      <c r="B9" s="16">
        <v>2817</v>
      </c>
      <c r="C9" s="16">
        <v>81119.7353</v>
      </c>
      <c r="D9" s="315">
        <v>2.62316184999999</v>
      </c>
    </row>
    <row r="10" spans="1:4">
      <c r="A10" s="306">
        <v>2019</v>
      </c>
      <c r="B10" s="17">
        <v>2839</v>
      </c>
      <c r="C10" s="17">
        <v>45665.1682</v>
      </c>
      <c r="D10" s="314">
        <v>2.5290325499999899</v>
      </c>
    </row>
    <row r="11" spans="1:4">
      <c r="A11" s="15">
        <v>2020</v>
      </c>
      <c r="B11" s="18">
        <v>2843</v>
      </c>
      <c r="C11" s="18">
        <v>45729.563000000002</v>
      </c>
      <c r="D11" s="316">
        <v>2.4078584599999902</v>
      </c>
    </row>
    <row r="13" spans="1:4">
      <c r="A13" s="1" t="s">
        <v>428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T93"/>
  <sheetViews>
    <sheetView topLeftCell="A70" zoomScale="70" zoomScaleNormal="70" workbookViewId="0">
      <selection activeCell="B2" sqref="B2"/>
    </sheetView>
  </sheetViews>
  <sheetFormatPr baseColWidth="10" defaultRowHeight="15"/>
  <cols>
    <col min="1" max="1" width="4.375" style="3" customWidth="1"/>
    <col min="2" max="2" width="40.25" style="3" customWidth="1"/>
    <col min="3" max="3" width="12.875" style="3" customWidth="1"/>
    <col min="4" max="4" width="11" style="3"/>
    <col min="5" max="5" width="12.5" style="3" bestFit="1" customWidth="1"/>
    <col min="6" max="8" width="13" style="3" customWidth="1"/>
    <col min="9" max="9" width="11" style="3"/>
    <col min="10" max="15" width="14.25" style="3" customWidth="1"/>
    <col min="16" max="16384" width="11" style="3"/>
  </cols>
  <sheetData>
    <row r="1" spans="1:15">
      <c r="B1" s="3" t="s">
        <v>456</v>
      </c>
    </row>
    <row r="3" spans="1:15">
      <c r="B3" s="6"/>
      <c r="C3" s="87">
        <v>2015</v>
      </c>
      <c r="D3" s="87">
        <v>2016</v>
      </c>
      <c r="E3" s="87">
        <v>2017</v>
      </c>
      <c r="F3" s="87">
        <v>2018</v>
      </c>
      <c r="G3" s="87">
        <v>2019</v>
      </c>
      <c r="H3" s="87">
        <v>2020</v>
      </c>
      <c r="J3" s="87">
        <v>2015</v>
      </c>
      <c r="K3" s="87">
        <v>2016</v>
      </c>
      <c r="L3" s="87">
        <v>2017</v>
      </c>
      <c r="M3" s="87">
        <v>2018</v>
      </c>
      <c r="N3" s="87">
        <v>2019</v>
      </c>
      <c r="O3" s="87">
        <v>2020</v>
      </c>
    </row>
    <row r="4" spans="1:15">
      <c r="B4" s="341" t="s">
        <v>33</v>
      </c>
      <c r="C4" s="336" t="s">
        <v>34</v>
      </c>
      <c r="D4" s="336"/>
      <c r="E4" s="336"/>
      <c r="F4" s="336"/>
      <c r="G4" s="193"/>
      <c r="H4" s="306"/>
      <c r="J4" s="336" t="s">
        <v>34</v>
      </c>
      <c r="K4" s="336"/>
      <c r="L4" s="336"/>
      <c r="M4" s="336"/>
      <c r="N4" s="193"/>
      <c r="O4" s="306"/>
    </row>
    <row r="5" spans="1:15">
      <c r="B5" s="341"/>
      <c r="C5" s="336" t="s">
        <v>218</v>
      </c>
      <c r="D5" s="336"/>
      <c r="E5" s="336"/>
      <c r="F5" s="336"/>
      <c r="G5" s="193"/>
      <c r="H5" s="306"/>
      <c r="J5" s="336" t="s">
        <v>35</v>
      </c>
      <c r="K5" s="336"/>
      <c r="L5" s="336"/>
      <c r="M5" s="336"/>
      <c r="N5" s="193"/>
      <c r="O5" s="306"/>
    </row>
    <row r="6" spans="1:15">
      <c r="A6" s="3">
        <v>1</v>
      </c>
      <c r="B6" s="6" t="s">
        <v>37</v>
      </c>
      <c r="C6" s="88">
        <v>98798.726999999999</v>
      </c>
      <c r="D6" s="88">
        <v>99063.491999999998</v>
      </c>
      <c r="E6" s="88">
        <v>95108.241999999998</v>
      </c>
      <c r="F6" s="88">
        <v>91327</v>
      </c>
      <c r="G6" s="88">
        <v>86333.987833037099</v>
      </c>
      <c r="H6" s="88">
        <v>84828.945000000007</v>
      </c>
      <c r="I6" s="88"/>
      <c r="J6" s="88">
        <v>1118732.737</v>
      </c>
      <c r="K6" s="88">
        <v>1130142.2122999998</v>
      </c>
      <c r="L6" s="88">
        <v>1112147.9884999997</v>
      </c>
      <c r="M6" s="88">
        <v>1092505</v>
      </c>
      <c r="N6" s="88">
        <v>1054525.6439617262</v>
      </c>
      <c r="O6" s="88">
        <v>1041753.1459</v>
      </c>
    </row>
    <row r="7" spans="1:15">
      <c r="A7" s="3">
        <v>2</v>
      </c>
      <c r="B7" s="6" t="s">
        <v>38</v>
      </c>
      <c r="C7" s="217">
        <v>630.15521000000001</v>
      </c>
      <c r="D7" s="217">
        <v>392.45102000000003</v>
      </c>
      <c r="E7" s="217">
        <v>487.39519999999999</v>
      </c>
      <c r="F7" s="217">
        <v>441</v>
      </c>
      <c r="G7" s="217">
        <v>376.309276092</v>
      </c>
      <c r="H7" s="217">
        <v>384.37439000000001</v>
      </c>
      <c r="I7" s="96"/>
      <c r="J7" s="217">
        <v>294093.49311380001</v>
      </c>
      <c r="K7" s="217">
        <v>286380.5938573</v>
      </c>
      <c r="L7" s="217">
        <v>280464.53049699997</v>
      </c>
      <c r="M7" s="217">
        <v>274994</v>
      </c>
      <c r="N7" s="217">
        <v>259678.724463669</v>
      </c>
      <c r="O7" s="217">
        <v>254966.13839000001</v>
      </c>
    </row>
    <row r="8" spans="1:15">
      <c r="A8" s="3">
        <v>3</v>
      </c>
      <c r="B8" s="6" t="s">
        <v>39</v>
      </c>
      <c r="C8" s="88">
        <v>9533.0342000000001</v>
      </c>
      <c r="D8" s="88">
        <v>9480.8145000000004</v>
      </c>
      <c r="E8" s="88">
        <v>8872.375</v>
      </c>
      <c r="F8" s="88">
        <v>8363</v>
      </c>
      <c r="G8" s="88">
        <v>7565.2482232969996</v>
      </c>
      <c r="H8" s="88">
        <v>7544.5731999999998</v>
      </c>
      <c r="I8" s="96"/>
      <c r="J8" s="88">
        <v>76780.485468999992</v>
      </c>
      <c r="K8" s="88">
        <v>76548.626394000006</v>
      </c>
      <c r="L8" s="88">
        <v>72927.934025999988</v>
      </c>
      <c r="M8" s="88">
        <v>70748</v>
      </c>
      <c r="N8" s="88">
        <v>65006.470387920999</v>
      </c>
      <c r="O8" s="88">
        <v>63767.370150000002</v>
      </c>
    </row>
    <row r="9" spans="1:15">
      <c r="A9" s="3">
        <v>4</v>
      </c>
      <c r="B9" s="6" t="s">
        <v>40</v>
      </c>
      <c r="C9" s="217">
        <v>1863.0827999999999</v>
      </c>
      <c r="D9" s="217">
        <v>2447.5457000000001</v>
      </c>
      <c r="E9" s="217">
        <v>2614.5329999999999</v>
      </c>
      <c r="F9" s="217">
        <v>2057</v>
      </c>
      <c r="G9" s="217">
        <v>1620.421732436</v>
      </c>
      <c r="H9" s="217">
        <v>1897.5192999999999</v>
      </c>
      <c r="I9" s="96"/>
      <c r="J9" s="217">
        <v>12160.147591599998</v>
      </c>
      <c r="K9" s="217">
        <v>15345.316955300001</v>
      </c>
      <c r="L9" s="217">
        <v>14370.8835982</v>
      </c>
      <c r="M9" s="217">
        <v>12567</v>
      </c>
      <c r="N9" s="217">
        <v>11966.977788578999</v>
      </c>
      <c r="O9" s="217">
        <v>12493.291351999998</v>
      </c>
    </row>
    <row r="10" spans="1:15">
      <c r="A10" s="3">
        <v>5</v>
      </c>
      <c r="B10" s="6" t="s">
        <v>41</v>
      </c>
      <c r="C10" s="88">
        <v>399</v>
      </c>
      <c r="D10" s="88">
        <v>372</v>
      </c>
      <c r="E10" s="88">
        <v>407</v>
      </c>
      <c r="F10" s="88">
        <v>393</v>
      </c>
      <c r="G10" s="88">
        <v>414</v>
      </c>
      <c r="H10" s="88">
        <v>425</v>
      </c>
      <c r="I10" s="96"/>
      <c r="J10" s="88">
        <v>34265</v>
      </c>
      <c r="K10" s="88">
        <v>36942</v>
      </c>
      <c r="L10" s="88">
        <v>39912</v>
      </c>
      <c r="M10" s="88">
        <v>40763</v>
      </c>
      <c r="N10" s="88">
        <v>40858</v>
      </c>
      <c r="O10" s="88">
        <v>40207</v>
      </c>
    </row>
    <row r="11" spans="1:15">
      <c r="A11" s="3">
        <v>6</v>
      </c>
      <c r="B11" s="6" t="s">
        <v>42</v>
      </c>
      <c r="C11" s="217">
        <v>31957.041000000001</v>
      </c>
      <c r="D11" s="217">
        <v>36475.163999999997</v>
      </c>
      <c r="E11" s="217">
        <v>38423.879000000001</v>
      </c>
      <c r="F11" s="217">
        <v>36837</v>
      </c>
      <c r="G11" s="217">
        <v>38096.819343786097</v>
      </c>
      <c r="H11" s="217">
        <v>35682.828000000001</v>
      </c>
      <c r="I11" s="96"/>
      <c r="J11" s="217">
        <v>250723.19527999999</v>
      </c>
      <c r="K11" s="217">
        <v>271220.55664999998</v>
      </c>
      <c r="L11" s="217">
        <v>271719.88477999996</v>
      </c>
      <c r="M11" s="217">
        <v>265759</v>
      </c>
      <c r="N11" s="217">
        <v>273538.19954139006</v>
      </c>
      <c r="O11" s="217">
        <v>265507.01633999997</v>
      </c>
    </row>
    <row r="12" spans="1:15">
      <c r="A12" s="3">
        <v>7</v>
      </c>
      <c r="B12" s="6" t="s">
        <v>43</v>
      </c>
      <c r="C12" s="88">
        <v>5042.8657000000003</v>
      </c>
      <c r="D12" s="88">
        <v>6292.0937999999996</v>
      </c>
      <c r="E12" s="88">
        <v>6716.4375</v>
      </c>
      <c r="F12" s="88">
        <v>7186</v>
      </c>
      <c r="G12" s="88">
        <v>8268.7407298279995</v>
      </c>
      <c r="H12" s="88">
        <v>8065.9570000000003</v>
      </c>
      <c r="I12" s="96"/>
      <c r="J12" s="88">
        <v>155559.05362299996</v>
      </c>
      <c r="K12" s="88">
        <v>175560.97696999999</v>
      </c>
      <c r="L12" s="88">
        <v>188127.17862999998</v>
      </c>
      <c r="M12" s="88">
        <v>193842</v>
      </c>
      <c r="N12" s="88">
        <v>200248.48912047208</v>
      </c>
      <c r="O12" s="88">
        <v>195779.19913399997</v>
      </c>
    </row>
    <row r="13" spans="1:15">
      <c r="A13" s="3">
        <v>8</v>
      </c>
      <c r="B13" s="6" t="s">
        <v>44</v>
      </c>
      <c r="C13" s="217">
        <v>12071.450999999999</v>
      </c>
      <c r="D13" s="217">
        <v>12749.946</v>
      </c>
      <c r="E13" s="217">
        <v>14325.556</v>
      </c>
      <c r="F13" s="217">
        <v>14427</v>
      </c>
      <c r="G13" s="217">
        <v>15438.815151741999</v>
      </c>
      <c r="H13" s="217">
        <v>14331.701999999999</v>
      </c>
      <c r="I13" s="96"/>
      <c r="J13" s="217">
        <v>119527.4301635</v>
      </c>
      <c r="K13" s="217">
        <v>129160.76091200001</v>
      </c>
      <c r="L13" s="217">
        <v>127780.39621399999</v>
      </c>
      <c r="M13" s="217">
        <v>128966</v>
      </c>
      <c r="N13" s="217">
        <v>137448.371065076</v>
      </c>
      <c r="O13" s="217">
        <v>133689.73857939997</v>
      </c>
    </row>
    <row r="14" spans="1:15">
      <c r="A14" s="3">
        <v>9</v>
      </c>
      <c r="B14" s="6" t="s">
        <v>45</v>
      </c>
      <c r="C14" s="88">
        <v>79684.398000000001</v>
      </c>
      <c r="D14" s="88">
        <v>101216.41</v>
      </c>
      <c r="E14" s="88">
        <v>111713.76</v>
      </c>
      <c r="F14" s="88">
        <v>108494</v>
      </c>
      <c r="G14" s="88">
        <v>108642.0152967</v>
      </c>
      <c r="H14" s="88">
        <v>109211.56</v>
      </c>
      <c r="I14" s="96"/>
      <c r="J14" s="88">
        <v>1921023.1190000002</v>
      </c>
      <c r="K14" s="88">
        <v>2647328.6790000005</v>
      </c>
      <c r="L14" s="88">
        <v>2899544.9479999999</v>
      </c>
      <c r="M14" s="88">
        <v>2935809</v>
      </c>
      <c r="N14" s="88">
        <v>2932086.7031269297</v>
      </c>
      <c r="O14" s="88">
        <v>2930163.6860000002</v>
      </c>
    </row>
    <row r="15" spans="1:15">
      <c r="A15" s="3">
        <v>10</v>
      </c>
      <c r="B15" s="6" t="s">
        <v>46</v>
      </c>
      <c r="C15" s="217">
        <v>5733.8247000000001</v>
      </c>
      <c r="D15" s="217">
        <v>6371.3257000000003</v>
      </c>
      <c r="E15" s="217">
        <v>6729.7597999999998</v>
      </c>
      <c r="F15" s="217">
        <v>6741</v>
      </c>
      <c r="G15" s="217">
        <v>6741.5984931990097</v>
      </c>
      <c r="H15" s="217">
        <v>6555.8779000000004</v>
      </c>
      <c r="I15" s="96"/>
      <c r="J15" s="217">
        <v>36952.894679000005</v>
      </c>
      <c r="K15" s="217">
        <v>40549.536301200009</v>
      </c>
      <c r="L15" s="217">
        <v>42480.582364500005</v>
      </c>
      <c r="M15" s="217">
        <v>42604</v>
      </c>
      <c r="N15" s="217">
        <v>42359.163503226016</v>
      </c>
      <c r="O15" s="217">
        <v>41481.868329000004</v>
      </c>
    </row>
    <row r="16" spans="1:15">
      <c r="A16" s="3">
        <v>11</v>
      </c>
      <c r="B16" s="6" t="s">
        <v>47</v>
      </c>
      <c r="C16" s="88">
        <v>4468.5811000000003</v>
      </c>
      <c r="D16" s="88">
        <v>5487.8599000000004</v>
      </c>
      <c r="E16" s="88">
        <v>6039.4252999999999</v>
      </c>
      <c r="F16" s="88">
        <v>5972</v>
      </c>
      <c r="G16" s="88">
        <v>5773.8028681610003</v>
      </c>
      <c r="H16" s="88">
        <v>5581.1841000000004</v>
      </c>
      <c r="I16" s="96"/>
      <c r="J16" s="88">
        <v>16033.310564339999</v>
      </c>
      <c r="K16" s="88">
        <v>21324.105835000002</v>
      </c>
      <c r="L16" s="88">
        <v>22844.653093000001</v>
      </c>
      <c r="M16" s="88">
        <v>22741</v>
      </c>
      <c r="N16" s="88">
        <v>21957.722020593006</v>
      </c>
      <c r="O16" s="88">
        <v>21436.200613000001</v>
      </c>
    </row>
    <row r="17" spans="1:15">
      <c r="A17" s="3">
        <v>12</v>
      </c>
      <c r="B17" s="6" t="s">
        <v>48</v>
      </c>
      <c r="C17" s="217">
        <v>331.22082999999998</v>
      </c>
      <c r="D17" s="217">
        <v>298.74216000000001</v>
      </c>
      <c r="E17" s="217">
        <v>284.32861000000003</v>
      </c>
      <c r="F17" s="217">
        <v>208</v>
      </c>
      <c r="G17" s="217">
        <v>202.53379516300001</v>
      </c>
      <c r="H17" s="217">
        <v>156.24361999999999</v>
      </c>
      <c r="I17" s="96"/>
      <c r="J17" s="217">
        <v>114590.54412999999</v>
      </c>
      <c r="K17" s="217">
        <v>115446.47315999999</v>
      </c>
      <c r="L17" s="217">
        <v>117532.34061</v>
      </c>
      <c r="M17" s="217">
        <v>117021</v>
      </c>
      <c r="N17" s="217">
        <v>115453.23809705701</v>
      </c>
      <c r="O17" s="217">
        <v>113793.05902</v>
      </c>
    </row>
    <row r="18" spans="1:15">
      <c r="A18" s="3">
        <v>13</v>
      </c>
      <c r="B18" s="6" t="s">
        <v>49</v>
      </c>
      <c r="C18" s="88">
        <v>78.513863000000001</v>
      </c>
      <c r="D18" s="88">
        <v>98.565742</v>
      </c>
      <c r="E18" s="88">
        <v>108.61066</v>
      </c>
      <c r="F18" s="88">
        <v>108</v>
      </c>
      <c r="G18" s="88">
        <v>106.516200889</v>
      </c>
      <c r="H18" s="88">
        <v>102.75082</v>
      </c>
      <c r="I18" s="96"/>
      <c r="J18" s="88">
        <v>165.91373834300001</v>
      </c>
      <c r="K18" s="88">
        <v>197.40369421700001</v>
      </c>
      <c r="L18" s="88">
        <v>223.56768907699998</v>
      </c>
      <c r="M18" s="88">
        <v>220</v>
      </c>
      <c r="N18" s="88">
        <v>218.005500928</v>
      </c>
      <c r="O18" s="88">
        <v>199.28067756999999</v>
      </c>
    </row>
    <row r="19" spans="1:15">
      <c r="A19" s="3">
        <v>14</v>
      </c>
      <c r="B19" s="6" t="s">
        <v>50</v>
      </c>
      <c r="C19" s="217">
        <v>1.32445E-4</v>
      </c>
      <c r="D19" s="217"/>
      <c r="E19" s="217"/>
      <c r="F19" s="217"/>
      <c r="G19" s="217"/>
      <c r="H19" s="217"/>
      <c r="I19" s="96"/>
      <c r="J19" s="217">
        <v>15561.375402445001</v>
      </c>
      <c r="K19" s="217">
        <v>15000.206059999999</v>
      </c>
      <c r="L19" s="217">
        <v>14726.06957</v>
      </c>
      <c r="M19" s="217">
        <v>14526</v>
      </c>
      <c r="N19" s="217">
        <v>14342.12141262898</v>
      </c>
      <c r="O19" s="217">
        <v>14208.180900000001</v>
      </c>
    </row>
    <row r="20" spans="1:15">
      <c r="A20" s="3">
        <v>15</v>
      </c>
      <c r="B20" s="6" t="s">
        <v>51</v>
      </c>
      <c r="C20" s="88"/>
      <c r="D20" s="88"/>
      <c r="E20" s="88"/>
      <c r="F20" s="88"/>
      <c r="G20" s="88"/>
      <c r="H20" s="88"/>
      <c r="I20" s="96"/>
      <c r="J20" s="88">
        <v>328773.4191</v>
      </c>
      <c r="K20" s="88">
        <v>326155.57810000004</v>
      </c>
      <c r="L20" s="88">
        <v>318613.114</v>
      </c>
      <c r="M20" s="88">
        <v>312207</v>
      </c>
      <c r="N20" s="88">
        <v>307240.09799999988</v>
      </c>
      <c r="O20" s="88">
        <v>303589.15580000001</v>
      </c>
    </row>
    <row r="21" spans="1:15">
      <c r="A21" s="3">
        <v>16</v>
      </c>
      <c r="B21" s="6" t="s">
        <v>52</v>
      </c>
      <c r="C21" s="217">
        <v>62762.906000000003</v>
      </c>
      <c r="D21" s="217">
        <v>64828.891000000003</v>
      </c>
      <c r="E21" s="217">
        <v>70621.633000000002</v>
      </c>
      <c r="F21" s="217">
        <v>70605</v>
      </c>
      <c r="G21" s="217">
        <v>70949.245506256993</v>
      </c>
      <c r="H21" s="217">
        <v>71147.452999999994</v>
      </c>
      <c r="I21" s="96"/>
      <c r="J21" s="217">
        <v>214877.61989999999</v>
      </c>
      <c r="K21" s="217">
        <v>224439.70780000003</v>
      </c>
      <c r="L21" s="217">
        <v>325737.35560000001</v>
      </c>
      <c r="M21" s="217">
        <v>324438</v>
      </c>
      <c r="N21" s="217">
        <v>320756.42599247996</v>
      </c>
      <c r="O21" s="217">
        <v>318623.41800000001</v>
      </c>
    </row>
    <row r="22" spans="1:15">
      <c r="A22" s="3">
        <v>17</v>
      </c>
      <c r="B22" s="6" t="s">
        <v>53</v>
      </c>
      <c r="C22" s="88">
        <v>182.82021</v>
      </c>
      <c r="D22" s="88">
        <v>878.25977</v>
      </c>
      <c r="E22" s="88">
        <v>1136.6090999999999</v>
      </c>
      <c r="F22" s="88">
        <v>1154</v>
      </c>
      <c r="G22" s="88">
        <v>1161.95409324</v>
      </c>
      <c r="H22" s="88">
        <v>1147.8018999999999</v>
      </c>
      <c r="I22" s="96"/>
      <c r="J22" s="88">
        <v>226.40649861000003</v>
      </c>
      <c r="K22" s="88">
        <v>1021.5919933</v>
      </c>
      <c r="L22" s="88">
        <v>1334.4453360999998</v>
      </c>
      <c r="M22" s="88">
        <v>1351</v>
      </c>
      <c r="N22" s="88">
        <v>1362.39710997</v>
      </c>
      <c r="O22" s="88">
        <v>1338.9298987</v>
      </c>
    </row>
    <row r="23" spans="1:15">
      <c r="A23" s="3">
        <v>18</v>
      </c>
      <c r="B23" s="6" t="s">
        <v>54</v>
      </c>
      <c r="C23" s="217">
        <v>1.1636626000000001</v>
      </c>
      <c r="D23" s="217">
        <v>2.6288903000000001</v>
      </c>
      <c r="E23" s="217">
        <v>2.6288903000000001</v>
      </c>
      <c r="F23" s="217">
        <v>3</v>
      </c>
      <c r="G23" s="217">
        <v>2.6288901710000001</v>
      </c>
      <c r="H23" s="217">
        <v>2.6288903000000001</v>
      </c>
      <c r="I23" s="96"/>
      <c r="J23" s="217">
        <v>448.50550560000005</v>
      </c>
      <c r="K23" s="217">
        <v>871.09465729999999</v>
      </c>
      <c r="L23" s="217">
        <v>1106.0163772999999</v>
      </c>
      <c r="M23" s="217">
        <v>1138</v>
      </c>
      <c r="N23" s="217">
        <v>1100.380500647</v>
      </c>
      <c r="O23" s="217">
        <v>1078.3854523</v>
      </c>
    </row>
    <row r="24" spans="1:15">
      <c r="A24" s="3">
        <v>19</v>
      </c>
      <c r="B24" s="6" t="s">
        <v>55</v>
      </c>
      <c r="C24" s="88">
        <v>10481.236999999999</v>
      </c>
      <c r="D24" s="88">
        <v>10914.603999999999</v>
      </c>
      <c r="E24" s="88">
        <v>11582.582</v>
      </c>
      <c r="F24" s="88">
        <v>11814</v>
      </c>
      <c r="G24" s="88">
        <v>12066.494488509999</v>
      </c>
      <c r="H24" s="88">
        <v>12158.505999999999</v>
      </c>
      <c r="I24" s="96"/>
      <c r="J24" s="88">
        <v>64238.779792999994</v>
      </c>
      <c r="K24" s="88">
        <v>71724.428658999997</v>
      </c>
      <c r="L24" s="88">
        <v>79013.849009999991</v>
      </c>
      <c r="M24" s="88">
        <v>79165</v>
      </c>
      <c r="N24" s="88">
        <v>78969.745291488987</v>
      </c>
      <c r="O24" s="88">
        <v>78427.987223000018</v>
      </c>
    </row>
    <row r="25" spans="1:15">
      <c r="A25" s="3">
        <v>20</v>
      </c>
      <c r="B25" s="6" t="s">
        <v>56</v>
      </c>
      <c r="C25" s="217">
        <v>41703.43</v>
      </c>
      <c r="D25" s="217">
        <v>43283.207000000002</v>
      </c>
      <c r="E25" s="217">
        <v>47540.891000000003</v>
      </c>
      <c r="F25" s="217">
        <v>50928</v>
      </c>
      <c r="G25" s="217">
        <v>55605.873749153099</v>
      </c>
      <c r="H25" s="217">
        <v>55098.711000000003</v>
      </c>
      <c r="I25" s="96"/>
      <c r="J25" s="217">
        <v>401866.59393999993</v>
      </c>
      <c r="K25" s="217">
        <v>431783.82447000005</v>
      </c>
      <c r="L25" s="217">
        <v>467029.28720000008</v>
      </c>
      <c r="M25" s="217">
        <v>484050</v>
      </c>
      <c r="N25" s="217">
        <v>517293.77159157046</v>
      </c>
      <c r="O25" s="217">
        <v>512367.93979999993</v>
      </c>
    </row>
    <row r="26" spans="1:15">
      <c r="A26" s="3">
        <v>21</v>
      </c>
      <c r="B26" s="6" t="s">
        <v>57</v>
      </c>
      <c r="C26" s="88">
        <v>2345.7510000000002</v>
      </c>
      <c r="D26" s="88">
        <v>2107.1203999999998</v>
      </c>
      <c r="E26" s="88">
        <v>2298.2685999999999</v>
      </c>
      <c r="F26" s="88">
        <v>2148</v>
      </c>
      <c r="G26" s="88">
        <v>2242.9382333190001</v>
      </c>
      <c r="H26" s="88">
        <v>2306.1637999999998</v>
      </c>
      <c r="I26" s="96"/>
      <c r="J26" s="88">
        <v>599945.45200000005</v>
      </c>
      <c r="K26" s="88">
        <v>602044.92139999999</v>
      </c>
      <c r="L26" s="88">
        <v>608247.0316000001</v>
      </c>
      <c r="M26" s="88">
        <v>598475</v>
      </c>
      <c r="N26" s="88">
        <v>589959.2988669863</v>
      </c>
      <c r="O26" s="88">
        <v>594146.14080000005</v>
      </c>
    </row>
    <row r="27" spans="1:15">
      <c r="A27" s="3">
        <v>22</v>
      </c>
      <c r="B27" s="6" t="s">
        <v>58</v>
      </c>
      <c r="C27" s="217"/>
      <c r="D27" s="217"/>
      <c r="E27" s="217"/>
      <c r="F27" s="217"/>
      <c r="G27" s="217"/>
      <c r="H27" s="217"/>
      <c r="I27" s="96"/>
      <c r="J27" s="217">
        <v>59.291183000000004</v>
      </c>
      <c r="K27" s="217">
        <v>56.252961999999997</v>
      </c>
      <c r="L27" s="217">
        <v>70.540373000000002</v>
      </c>
      <c r="M27" s="217">
        <v>82</v>
      </c>
      <c r="N27" s="217">
        <v>84.194578159000002</v>
      </c>
      <c r="O27" s="217">
        <v>84.417606000000006</v>
      </c>
    </row>
    <row r="28" spans="1:15">
      <c r="A28" s="3">
        <v>23</v>
      </c>
      <c r="B28" s="6" t="s">
        <v>216</v>
      </c>
      <c r="C28" s="88"/>
      <c r="D28" s="88"/>
      <c r="E28" s="88">
        <v>2977.2078000000001</v>
      </c>
      <c r="F28" s="88">
        <v>3174</v>
      </c>
      <c r="G28" s="88">
        <v>3143.2363635870001</v>
      </c>
      <c r="H28" s="88">
        <v>3300.7</v>
      </c>
      <c r="I28" s="96"/>
      <c r="J28" s="88"/>
      <c r="K28" s="88"/>
      <c r="L28" s="88">
        <v>65239.708449999998</v>
      </c>
      <c r="M28" s="88">
        <v>72031</v>
      </c>
      <c r="N28" s="88">
        <v>77496.221909013999</v>
      </c>
      <c r="O28" s="88">
        <v>79884.799800000008</v>
      </c>
    </row>
    <row r="29" spans="1:15">
      <c r="A29" s="3">
        <v>24</v>
      </c>
      <c r="B29" s="6" t="s">
        <v>217</v>
      </c>
      <c r="C29" s="217"/>
      <c r="D29" s="217"/>
      <c r="E29" s="217"/>
      <c r="F29" s="217"/>
      <c r="G29" s="217"/>
      <c r="H29" s="217"/>
      <c r="I29" s="96"/>
      <c r="J29" s="217"/>
      <c r="K29" s="217"/>
      <c r="L29" s="217"/>
      <c r="M29" s="217">
        <v>14190</v>
      </c>
      <c r="N29" s="217">
        <v>14038.476379538</v>
      </c>
      <c r="O29" s="217">
        <v>14304.749</v>
      </c>
    </row>
    <row r="30" spans="1:15">
      <c r="B30" s="10" t="s">
        <v>59</v>
      </c>
      <c r="C30" s="97">
        <v>160501</v>
      </c>
      <c r="D30" s="97">
        <v>162119.19709960031</v>
      </c>
      <c r="E30" s="97">
        <v>164414.51717307488</v>
      </c>
      <c r="F30" s="97">
        <v>162839</v>
      </c>
      <c r="G30" s="97">
        <v>165939.94936348632</v>
      </c>
      <c r="H30" s="97">
        <v>164396</v>
      </c>
      <c r="I30" s="88"/>
      <c r="J30" s="97">
        <v>1754745</v>
      </c>
      <c r="K30" s="97">
        <v>1800554.0843288756</v>
      </c>
      <c r="L30" s="97">
        <v>1854578.0439314344</v>
      </c>
      <c r="M30" s="97">
        <v>1841559</v>
      </c>
      <c r="N30" s="97">
        <v>1839474.0107616975</v>
      </c>
      <c r="O30" s="97">
        <v>1802741</v>
      </c>
    </row>
    <row r="31" spans="1:1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>
      <c r="B32" s="22"/>
      <c r="C32" s="90">
        <v>2015</v>
      </c>
      <c r="D32" s="90">
        <v>2016</v>
      </c>
      <c r="E32" s="90">
        <v>2017</v>
      </c>
      <c r="F32" s="90">
        <v>2018</v>
      </c>
      <c r="G32" s="87">
        <v>2019</v>
      </c>
      <c r="H32" s="87">
        <v>2020</v>
      </c>
      <c r="I32" s="89"/>
      <c r="J32" s="90">
        <v>2015</v>
      </c>
      <c r="K32" s="90">
        <v>2016</v>
      </c>
      <c r="L32" s="90">
        <v>2017</v>
      </c>
      <c r="M32" s="90">
        <v>2018</v>
      </c>
      <c r="N32" s="87">
        <v>2019</v>
      </c>
      <c r="O32" s="87">
        <v>2020</v>
      </c>
    </row>
    <row r="33" spans="1:15">
      <c r="B33" s="341" t="s">
        <v>33</v>
      </c>
      <c r="C33" s="340" t="s">
        <v>60</v>
      </c>
      <c r="D33" s="340"/>
      <c r="E33" s="340"/>
      <c r="F33" s="340"/>
      <c r="G33" s="194"/>
      <c r="H33" s="307"/>
      <c r="I33" s="89"/>
      <c r="J33" s="340" t="s">
        <v>60</v>
      </c>
      <c r="K33" s="340"/>
      <c r="L33" s="340"/>
      <c r="M33" s="340"/>
      <c r="N33" s="194"/>
      <c r="O33" s="307"/>
    </row>
    <row r="34" spans="1:15">
      <c r="B34" s="341"/>
      <c r="C34" s="340" t="s">
        <v>218</v>
      </c>
      <c r="D34" s="340"/>
      <c r="E34" s="340"/>
      <c r="F34" s="340"/>
      <c r="G34" s="194"/>
      <c r="H34" s="307"/>
      <c r="I34" s="89"/>
      <c r="J34" s="340" t="s">
        <v>35</v>
      </c>
      <c r="K34" s="340"/>
      <c r="L34" s="340"/>
      <c r="M34" s="340"/>
      <c r="N34" s="194"/>
      <c r="O34" s="307"/>
    </row>
    <row r="35" spans="1:15">
      <c r="A35" s="3">
        <v>1</v>
      </c>
      <c r="B35" s="22" t="s">
        <v>37</v>
      </c>
      <c r="C35" s="88">
        <v>2330</v>
      </c>
      <c r="D35" s="88">
        <v>2415</v>
      </c>
      <c r="E35" s="88">
        <v>2330</v>
      </c>
      <c r="F35" s="88">
        <v>2231</v>
      </c>
      <c r="G35" s="88">
        <v>1916</v>
      </c>
      <c r="H35" s="88">
        <v>1878</v>
      </c>
      <c r="I35" s="88"/>
      <c r="J35" s="88">
        <v>52272</v>
      </c>
      <c r="K35" s="88">
        <v>51527</v>
      </c>
      <c r="L35" s="88">
        <v>51527</v>
      </c>
      <c r="M35" s="88">
        <v>50392</v>
      </c>
      <c r="N35" s="88">
        <v>48254</v>
      </c>
      <c r="O35" s="88">
        <v>47671</v>
      </c>
    </row>
    <row r="36" spans="1:15">
      <c r="A36" s="3">
        <v>2</v>
      </c>
      <c r="B36" s="22" t="s">
        <v>38</v>
      </c>
      <c r="C36" s="217">
        <v>45</v>
      </c>
      <c r="D36" s="217">
        <v>43</v>
      </c>
      <c r="E36" s="217">
        <v>45</v>
      </c>
      <c r="F36" s="217">
        <v>41</v>
      </c>
      <c r="G36" s="217">
        <v>37</v>
      </c>
      <c r="H36" s="217">
        <v>37</v>
      </c>
      <c r="I36" s="96"/>
      <c r="J36" s="217">
        <v>24801</v>
      </c>
      <c r="K36" s="217">
        <v>23937</v>
      </c>
      <c r="L36" s="217">
        <v>23937</v>
      </c>
      <c r="M36" s="217">
        <v>23322</v>
      </c>
      <c r="N36" s="217">
        <v>22739</v>
      </c>
      <c r="O36" s="217">
        <v>22313</v>
      </c>
    </row>
    <row r="37" spans="1:15">
      <c r="A37" s="3">
        <v>3</v>
      </c>
      <c r="B37" s="22" t="s">
        <v>39</v>
      </c>
      <c r="C37" s="88">
        <v>571</v>
      </c>
      <c r="D37" s="88">
        <v>602</v>
      </c>
      <c r="E37" s="88">
        <v>571</v>
      </c>
      <c r="F37" s="88">
        <v>539</v>
      </c>
      <c r="G37" s="88">
        <v>489</v>
      </c>
      <c r="H37" s="88">
        <v>483</v>
      </c>
      <c r="I37" s="96"/>
      <c r="J37" s="88">
        <v>8312</v>
      </c>
      <c r="K37" s="88">
        <v>7833</v>
      </c>
      <c r="L37" s="88">
        <v>7833</v>
      </c>
      <c r="M37" s="88">
        <v>7530</v>
      </c>
      <c r="N37" s="88">
        <v>7117</v>
      </c>
      <c r="O37" s="88">
        <v>6917</v>
      </c>
    </row>
    <row r="38" spans="1:15">
      <c r="A38" s="3">
        <v>4</v>
      </c>
      <c r="B38" s="22" t="s">
        <v>40</v>
      </c>
      <c r="C38" s="217">
        <v>445</v>
      </c>
      <c r="D38" s="217">
        <v>390</v>
      </c>
      <c r="E38" s="217">
        <v>445</v>
      </c>
      <c r="F38" s="217">
        <v>429</v>
      </c>
      <c r="G38" s="217">
        <v>431</v>
      </c>
      <c r="H38" s="217">
        <v>423</v>
      </c>
      <c r="I38" s="96"/>
      <c r="J38" s="217">
        <v>2730</v>
      </c>
      <c r="K38" s="217">
        <v>3592</v>
      </c>
      <c r="L38" s="217">
        <v>3592</v>
      </c>
      <c r="M38" s="217">
        <v>3534</v>
      </c>
      <c r="N38" s="217">
        <v>3521</v>
      </c>
      <c r="O38" s="217">
        <v>3437</v>
      </c>
    </row>
    <row r="39" spans="1:15">
      <c r="A39" s="3">
        <v>5</v>
      </c>
      <c r="B39" s="22" t="s">
        <v>41</v>
      </c>
      <c r="C39" s="88">
        <v>31</v>
      </c>
      <c r="D39" s="88">
        <v>30</v>
      </c>
      <c r="E39" s="88">
        <v>31</v>
      </c>
      <c r="F39" s="88">
        <v>27</v>
      </c>
      <c r="G39" s="88">
        <v>30</v>
      </c>
      <c r="H39" s="88">
        <v>30</v>
      </c>
      <c r="I39" s="96"/>
      <c r="J39" s="88">
        <v>4390</v>
      </c>
      <c r="K39" s="88">
        <v>5032</v>
      </c>
      <c r="L39" s="88">
        <v>5032</v>
      </c>
      <c r="M39" s="88">
        <v>4913</v>
      </c>
      <c r="N39" s="88">
        <v>4724</v>
      </c>
      <c r="O39" s="88">
        <v>4706</v>
      </c>
    </row>
    <row r="40" spans="1:15">
      <c r="A40" s="3">
        <v>6</v>
      </c>
      <c r="B40" s="22" t="s">
        <v>42</v>
      </c>
      <c r="C40" s="217">
        <v>2289</v>
      </c>
      <c r="D40" s="217">
        <v>2311</v>
      </c>
      <c r="E40" s="217">
        <v>2289</v>
      </c>
      <c r="F40" s="217">
        <v>2213</v>
      </c>
      <c r="G40" s="217">
        <v>2163</v>
      </c>
      <c r="H40" s="217">
        <v>2116</v>
      </c>
      <c r="I40" s="96"/>
      <c r="J40" s="217">
        <v>26654</v>
      </c>
      <c r="K40" s="217">
        <v>26308</v>
      </c>
      <c r="L40" s="217">
        <v>26308</v>
      </c>
      <c r="M40" s="217">
        <v>25557</v>
      </c>
      <c r="N40" s="217">
        <v>24936</v>
      </c>
      <c r="O40" s="217">
        <v>24469</v>
      </c>
    </row>
    <row r="41" spans="1:15">
      <c r="A41" s="3">
        <v>7</v>
      </c>
      <c r="B41" s="22" t="s">
        <v>43</v>
      </c>
      <c r="C41" s="88">
        <v>198</v>
      </c>
      <c r="D41" s="88">
        <v>192</v>
      </c>
      <c r="E41" s="88">
        <v>198</v>
      </c>
      <c r="F41" s="88">
        <v>203</v>
      </c>
      <c r="G41" s="88">
        <v>217</v>
      </c>
      <c r="H41" s="88">
        <v>216</v>
      </c>
      <c r="I41" s="96"/>
      <c r="J41" s="88">
        <v>11921</v>
      </c>
      <c r="K41" s="88">
        <v>13239</v>
      </c>
      <c r="L41" s="88">
        <v>13239</v>
      </c>
      <c r="M41" s="88">
        <v>13271</v>
      </c>
      <c r="N41" s="88">
        <v>13295</v>
      </c>
      <c r="O41" s="88">
        <v>13061</v>
      </c>
    </row>
    <row r="42" spans="1:15">
      <c r="A42" s="3">
        <v>8</v>
      </c>
      <c r="B42" s="22" t="s">
        <v>44</v>
      </c>
      <c r="C42" s="217">
        <v>803</v>
      </c>
      <c r="D42" s="217">
        <v>796</v>
      </c>
      <c r="E42" s="217">
        <v>803</v>
      </c>
      <c r="F42" s="217">
        <v>753</v>
      </c>
      <c r="G42" s="217">
        <v>712</v>
      </c>
      <c r="H42" s="217">
        <v>703</v>
      </c>
      <c r="I42" s="96"/>
      <c r="J42" s="217">
        <v>11674</v>
      </c>
      <c r="K42" s="217">
        <v>11962</v>
      </c>
      <c r="L42" s="217">
        <v>11962</v>
      </c>
      <c r="M42" s="217">
        <v>11489</v>
      </c>
      <c r="N42" s="217">
        <v>11146</v>
      </c>
      <c r="O42" s="217">
        <v>10927</v>
      </c>
    </row>
    <row r="43" spans="1:15">
      <c r="A43" s="3">
        <v>9</v>
      </c>
      <c r="B43" s="22" t="s">
        <v>45</v>
      </c>
      <c r="C43" s="88">
        <v>79</v>
      </c>
      <c r="D43" s="88">
        <v>70</v>
      </c>
      <c r="E43" s="88">
        <v>79</v>
      </c>
      <c r="F43" s="88">
        <v>72</v>
      </c>
      <c r="G43" s="88">
        <v>66</v>
      </c>
      <c r="H43" s="88">
        <v>65</v>
      </c>
      <c r="I43" s="96"/>
      <c r="J43" s="88">
        <v>2875</v>
      </c>
      <c r="K43" s="88">
        <v>3596</v>
      </c>
      <c r="L43" s="88">
        <v>3596</v>
      </c>
      <c r="M43" s="88">
        <v>3547</v>
      </c>
      <c r="N43" s="88">
        <v>3476</v>
      </c>
      <c r="O43" s="88">
        <v>3427</v>
      </c>
    </row>
    <row r="44" spans="1:15">
      <c r="A44" s="3">
        <v>10</v>
      </c>
      <c r="B44" s="22" t="s">
        <v>46</v>
      </c>
      <c r="C44" s="217">
        <v>712</v>
      </c>
      <c r="D44" s="217">
        <v>683</v>
      </c>
      <c r="E44" s="217">
        <v>712</v>
      </c>
      <c r="F44" s="217">
        <v>705</v>
      </c>
      <c r="G44" s="217">
        <v>701</v>
      </c>
      <c r="H44" s="217">
        <v>696</v>
      </c>
      <c r="I44" s="96"/>
      <c r="J44" s="217">
        <v>5059</v>
      </c>
      <c r="K44" s="217">
        <v>5804</v>
      </c>
      <c r="L44" s="217">
        <v>5804</v>
      </c>
      <c r="M44" s="217">
        <v>5747</v>
      </c>
      <c r="N44" s="217">
        <v>5692</v>
      </c>
      <c r="O44" s="217">
        <v>5634</v>
      </c>
    </row>
    <row r="45" spans="1:15">
      <c r="A45" s="3">
        <v>11</v>
      </c>
      <c r="B45" s="22" t="s">
        <v>47</v>
      </c>
      <c r="C45" s="88">
        <v>397</v>
      </c>
      <c r="D45" s="88">
        <v>380</v>
      </c>
      <c r="E45" s="88">
        <v>397</v>
      </c>
      <c r="F45" s="88">
        <v>389</v>
      </c>
      <c r="G45" s="88">
        <v>379</v>
      </c>
      <c r="H45" s="88">
        <v>376</v>
      </c>
      <c r="I45" s="96"/>
      <c r="J45" s="88">
        <v>1438</v>
      </c>
      <c r="K45" s="88">
        <v>1992</v>
      </c>
      <c r="L45" s="88">
        <v>1992</v>
      </c>
      <c r="M45" s="88">
        <v>1960</v>
      </c>
      <c r="N45" s="88">
        <v>1897</v>
      </c>
      <c r="O45" s="88">
        <v>1880</v>
      </c>
    </row>
    <row r="46" spans="1:15">
      <c r="A46" s="3">
        <v>12</v>
      </c>
      <c r="B46" s="22" t="s">
        <v>48</v>
      </c>
      <c r="C46" s="217">
        <v>13</v>
      </c>
      <c r="D46" s="217">
        <v>13</v>
      </c>
      <c r="E46" s="217">
        <v>13</v>
      </c>
      <c r="F46" s="217">
        <v>11</v>
      </c>
      <c r="G46" s="217">
        <v>13</v>
      </c>
      <c r="H46" s="217">
        <v>12</v>
      </c>
      <c r="I46" s="96"/>
      <c r="J46" s="217">
        <v>10743</v>
      </c>
      <c r="K46" s="217">
        <v>11019</v>
      </c>
      <c r="L46" s="217">
        <v>11019</v>
      </c>
      <c r="M46" s="217">
        <v>10844</v>
      </c>
      <c r="N46" s="217">
        <v>10669</v>
      </c>
      <c r="O46" s="217">
        <v>10493</v>
      </c>
    </row>
    <row r="47" spans="1:15">
      <c r="A47" s="3">
        <v>13</v>
      </c>
      <c r="B47" s="22" t="s">
        <v>49</v>
      </c>
      <c r="C47" s="88">
        <v>51</v>
      </c>
      <c r="D47" s="88">
        <v>51</v>
      </c>
      <c r="E47" s="88">
        <v>51</v>
      </c>
      <c r="F47" s="88">
        <v>48</v>
      </c>
      <c r="G47" s="88">
        <v>47</v>
      </c>
      <c r="H47" s="88">
        <v>38</v>
      </c>
      <c r="I47" s="96"/>
      <c r="J47" s="88">
        <v>106</v>
      </c>
      <c r="K47" s="88">
        <v>130</v>
      </c>
      <c r="L47" s="88">
        <v>130</v>
      </c>
      <c r="M47" s="88">
        <v>122</v>
      </c>
      <c r="N47" s="88">
        <v>121</v>
      </c>
      <c r="O47" s="88">
        <v>105</v>
      </c>
    </row>
    <row r="48" spans="1:15">
      <c r="A48" s="3">
        <v>14</v>
      </c>
      <c r="B48" s="22" t="s">
        <v>50</v>
      </c>
      <c r="C48" s="217"/>
      <c r="D48" s="217"/>
      <c r="E48" s="217"/>
      <c r="F48" s="217"/>
      <c r="G48" s="217"/>
      <c r="H48" s="217"/>
      <c r="I48" s="96"/>
      <c r="J48" s="217">
        <v>16446</v>
      </c>
      <c r="K48" s="217">
        <v>16456</v>
      </c>
      <c r="L48" s="217">
        <v>16456</v>
      </c>
      <c r="M48" s="217">
        <v>16358</v>
      </c>
      <c r="N48" s="217">
        <v>16266</v>
      </c>
      <c r="O48" s="217">
        <v>16295</v>
      </c>
    </row>
    <row r="49" spans="1:20">
      <c r="A49" s="3">
        <v>15</v>
      </c>
      <c r="B49" s="22" t="s">
        <v>51</v>
      </c>
      <c r="C49" s="88"/>
      <c r="D49" s="88"/>
      <c r="E49" s="88"/>
      <c r="F49" s="88"/>
      <c r="G49" s="88"/>
      <c r="H49" s="88"/>
      <c r="I49" s="96"/>
      <c r="J49" s="88">
        <v>6936</v>
      </c>
      <c r="K49" s="88">
        <v>7022</v>
      </c>
      <c r="L49" s="88">
        <v>7022</v>
      </c>
      <c r="M49" s="88">
        <v>6931</v>
      </c>
      <c r="N49" s="88">
        <v>6911</v>
      </c>
      <c r="O49" s="88">
        <v>6880</v>
      </c>
    </row>
    <row r="50" spans="1:20">
      <c r="A50" s="3">
        <v>16</v>
      </c>
      <c r="B50" s="22" t="s">
        <v>52</v>
      </c>
      <c r="C50" s="217">
        <v>1135</v>
      </c>
      <c r="D50" s="217">
        <v>1079</v>
      </c>
      <c r="E50" s="217">
        <v>1135</v>
      </c>
      <c r="F50" s="217">
        <v>1121</v>
      </c>
      <c r="G50" s="217">
        <v>1108</v>
      </c>
      <c r="H50" s="217">
        <v>1093</v>
      </c>
      <c r="I50" s="96"/>
      <c r="J50" s="217">
        <v>6133</v>
      </c>
      <c r="K50" s="217">
        <v>13018</v>
      </c>
      <c r="L50" s="217">
        <v>13018</v>
      </c>
      <c r="M50" s="217">
        <v>12773</v>
      </c>
      <c r="N50" s="217">
        <v>12447</v>
      </c>
      <c r="O50" s="217">
        <v>12131</v>
      </c>
    </row>
    <row r="51" spans="1:20">
      <c r="A51" s="3">
        <v>17</v>
      </c>
      <c r="B51" s="22" t="s">
        <v>53</v>
      </c>
      <c r="C51" s="88">
        <v>330</v>
      </c>
      <c r="D51" s="88">
        <v>271</v>
      </c>
      <c r="E51" s="88">
        <v>330</v>
      </c>
      <c r="F51" s="88">
        <v>325</v>
      </c>
      <c r="G51" s="88">
        <v>322</v>
      </c>
      <c r="H51" s="88">
        <v>316</v>
      </c>
      <c r="I51" s="96"/>
      <c r="J51" s="88">
        <v>49</v>
      </c>
      <c r="K51" s="88">
        <v>391</v>
      </c>
      <c r="L51" s="88">
        <v>391</v>
      </c>
      <c r="M51" s="88">
        <v>387</v>
      </c>
      <c r="N51" s="88">
        <v>382</v>
      </c>
      <c r="O51" s="88">
        <v>376</v>
      </c>
    </row>
    <row r="52" spans="1:20">
      <c r="A52" s="3">
        <v>18</v>
      </c>
      <c r="B52" s="22" t="s">
        <v>54</v>
      </c>
      <c r="C52" s="217">
        <v>1</v>
      </c>
      <c r="D52" s="217">
        <v>1</v>
      </c>
      <c r="E52" s="217">
        <v>1</v>
      </c>
      <c r="F52" s="217">
        <v>1</v>
      </c>
      <c r="G52" s="217">
        <v>1</v>
      </c>
      <c r="H52" s="217">
        <v>1</v>
      </c>
      <c r="I52" s="96"/>
      <c r="J52" s="217">
        <v>420</v>
      </c>
      <c r="K52" s="217">
        <v>846</v>
      </c>
      <c r="L52" s="217">
        <v>846</v>
      </c>
      <c r="M52" s="217">
        <v>854</v>
      </c>
      <c r="N52" s="217">
        <v>831</v>
      </c>
      <c r="O52" s="217">
        <v>821</v>
      </c>
    </row>
    <row r="53" spans="1:20">
      <c r="A53" s="3">
        <v>19</v>
      </c>
      <c r="B53" s="22" t="s">
        <v>55</v>
      </c>
      <c r="C53" s="88">
        <v>1969</v>
      </c>
      <c r="D53" s="88">
        <v>1964</v>
      </c>
      <c r="E53" s="88">
        <v>1969</v>
      </c>
      <c r="F53" s="88">
        <v>1940</v>
      </c>
      <c r="G53" s="88">
        <v>1906</v>
      </c>
      <c r="H53" s="88">
        <v>1905</v>
      </c>
      <c r="I53" s="96"/>
      <c r="J53" s="88">
        <v>16983</v>
      </c>
      <c r="K53" s="88">
        <v>19332</v>
      </c>
      <c r="L53" s="88">
        <v>19332</v>
      </c>
      <c r="M53" s="88">
        <v>19157</v>
      </c>
      <c r="N53" s="88">
        <v>18815</v>
      </c>
      <c r="O53" s="88">
        <v>18642</v>
      </c>
    </row>
    <row r="54" spans="1:20">
      <c r="A54" s="3">
        <v>20</v>
      </c>
      <c r="B54" s="22" t="s">
        <v>56</v>
      </c>
      <c r="C54" s="217">
        <v>984</v>
      </c>
      <c r="D54" s="217">
        <v>922</v>
      </c>
      <c r="E54" s="217">
        <v>984</v>
      </c>
      <c r="F54" s="217">
        <v>1020</v>
      </c>
      <c r="G54" s="217">
        <v>1086</v>
      </c>
      <c r="H54" s="217">
        <v>1083</v>
      </c>
      <c r="I54" s="96"/>
      <c r="J54" s="217">
        <v>19499</v>
      </c>
      <c r="K54" s="217">
        <v>22596</v>
      </c>
      <c r="L54" s="217">
        <v>22596</v>
      </c>
      <c r="M54" s="217">
        <v>23014</v>
      </c>
      <c r="N54" s="217">
        <v>23660</v>
      </c>
      <c r="O54" s="217">
        <v>23539</v>
      </c>
    </row>
    <row r="55" spans="1:20">
      <c r="A55" s="3">
        <v>21</v>
      </c>
      <c r="B55" s="22" t="s">
        <v>57</v>
      </c>
      <c r="C55" s="88">
        <v>101</v>
      </c>
      <c r="D55" s="88">
        <v>89</v>
      </c>
      <c r="E55" s="88">
        <v>101</v>
      </c>
      <c r="F55" s="88">
        <v>95</v>
      </c>
      <c r="G55" s="88">
        <v>91</v>
      </c>
      <c r="H55" s="88">
        <v>92</v>
      </c>
      <c r="I55" s="96"/>
      <c r="J55" s="88">
        <v>37006</v>
      </c>
      <c r="K55" s="88">
        <v>36762</v>
      </c>
      <c r="L55" s="88">
        <v>36762</v>
      </c>
      <c r="M55" s="88">
        <v>36029</v>
      </c>
      <c r="N55" s="88">
        <v>35327</v>
      </c>
      <c r="O55" s="88">
        <v>35325</v>
      </c>
    </row>
    <row r="56" spans="1:20">
      <c r="A56" s="3">
        <v>22</v>
      </c>
      <c r="B56" s="22" t="s">
        <v>58</v>
      </c>
      <c r="C56" s="217"/>
      <c r="D56" s="217"/>
      <c r="E56" s="217"/>
      <c r="F56" s="217"/>
      <c r="G56" s="217"/>
      <c r="H56" s="217"/>
      <c r="I56" s="96"/>
      <c r="J56" s="217">
        <v>20</v>
      </c>
      <c r="K56" s="217">
        <v>29</v>
      </c>
      <c r="L56" s="217">
        <v>29</v>
      </c>
      <c r="M56" s="217">
        <v>34</v>
      </c>
      <c r="N56" s="217">
        <v>35</v>
      </c>
      <c r="O56" s="217">
        <v>34</v>
      </c>
    </row>
    <row r="57" spans="1:20">
      <c r="A57" s="3">
        <v>23</v>
      </c>
      <c r="B57" s="6" t="s">
        <v>216</v>
      </c>
      <c r="C57" s="88">
        <v>64</v>
      </c>
      <c r="D57" s="88"/>
      <c r="E57" s="88">
        <v>64</v>
      </c>
      <c r="F57" s="88">
        <v>61</v>
      </c>
      <c r="G57" s="88">
        <v>59</v>
      </c>
      <c r="H57" s="88">
        <v>61</v>
      </c>
      <c r="I57" s="96"/>
      <c r="J57" s="88"/>
      <c r="K57" s="88">
        <v>2731</v>
      </c>
      <c r="L57" s="88">
        <v>2731</v>
      </c>
      <c r="M57" s="88">
        <v>2852</v>
      </c>
      <c r="N57" s="88">
        <v>2888</v>
      </c>
      <c r="O57" s="88">
        <v>2936</v>
      </c>
    </row>
    <row r="58" spans="1:20">
      <c r="A58" s="3">
        <v>24</v>
      </c>
      <c r="B58" s="6" t="s">
        <v>217</v>
      </c>
      <c r="C58" s="217"/>
      <c r="D58" s="217"/>
      <c r="E58" s="217"/>
      <c r="F58" s="217"/>
      <c r="G58" s="217"/>
      <c r="H58" s="217"/>
      <c r="I58" s="96"/>
      <c r="J58" s="217"/>
      <c r="K58" s="217"/>
      <c r="L58" s="217"/>
      <c r="M58" s="217">
        <v>609</v>
      </c>
      <c r="N58" s="217">
        <v>606</v>
      </c>
      <c r="O58" s="217">
        <v>611</v>
      </c>
    </row>
    <row r="59" spans="1:20">
      <c r="B59" s="23" t="s">
        <v>59</v>
      </c>
      <c r="C59" s="97">
        <v>3843</v>
      </c>
      <c r="D59" s="97">
        <v>3855</v>
      </c>
      <c r="E59" s="97">
        <v>3843</v>
      </c>
      <c r="F59" s="97">
        <v>3770</v>
      </c>
      <c r="G59" s="91">
        <v>3711</v>
      </c>
      <c r="H59" s="91">
        <v>3665</v>
      </c>
      <c r="I59" s="89"/>
      <c r="J59" s="97">
        <v>90588</v>
      </c>
      <c r="K59" s="97">
        <v>92595</v>
      </c>
      <c r="L59" s="97">
        <v>92595</v>
      </c>
      <c r="M59" s="97">
        <v>91710</v>
      </c>
      <c r="N59" s="91">
        <v>90757</v>
      </c>
      <c r="O59" s="91">
        <v>89848</v>
      </c>
    </row>
    <row r="60" spans="1:20">
      <c r="C60" s="92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20">
      <c r="B61" s="6"/>
      <c r="C61" s="90">
        <v>2015</v>
      </c>
      <c r="D61" s="90">
        <v>2016</v>
      </c>
      <c r="E61" s="90">
        <v>2017</v>
      </c>
      <c r="F61" s="90">
        <v>2018</v>
      </c>
      <c r="G61" s="87">
        <v>2019</v>
      </c>
      <c r="H61" s="87">
        <v>2020</v>
      </c>
      <c r="I61" s="89"/>
      <c r="J61" s="90">
        <v>2015</v>
      </c>
      <c r="K61" s="90">
        <v>2016</v>
      </c>
      <c r="L61" s="90">
        <v>2017</v>
      </c>
      <c r="M61" s="90">
        <v>2018</v>
      </c>
      <c r="N61" s="87">
        <v>2019</v>
      </c>
      <c r="O61" s="87">
        <v>2020</v>
      </c>
    </row>
    <row r="62" spans="1:20">
      <c r="B62" s="341" t="s">
        <v>33</v>
      </c>
      <c r="C62" s="340" t="s">
        <v>61</v>
      </c>
      <c r="D62" s="340"/>
      <c r="E62" s="340"/>
      <c r="F62" s="340"/>
      <c r="G62" s="194"/>
      <c r="H62" s="307"/>
      <c r="I62" s="89"/>
      <c r="J62" s="340" t="s">
        <v>61</v>
      </c>
      <c r="K62" s="340"/>
      <c r="L62" s="340"/>
      <c r="M62" s="340"/>
      <c r="N62" s="194"/>
      <c r="O62" s="307"/>
    </row>
    <row r="63" spans="1:20">
      <c r="B63" s="341"/>
      <c r="C63" s="340" t="s">
        <v>218</v>
      </c>
      <c r="D63" s="340"/>
      <c r="E63" s="340"/>
      <c r="F63" s="340"/>
      <c r="G63" s="194"/>
      <c r="H63" s="307"/>
      <c r="I63" s="89"/>
      <c r="J63" s="340" t="s">
        <v>35</v>
      </c>
      <c r="K63" s="340"/>
      <c r="L63" s="340"/>
      <c r="M63" s="340"/>
      <c r="N63" s="194"/>
      <c r="O63" s="307"/>
    </row>
    <row r="64" spans="1:20">
      <c r="A64" s="3">
        <v>1</v>
      </c>
      <c r="B64" s="6" t="s">
        <v>37</v>
      </c>
      <c r="C64" s="93">
        <v>5.1776735522999999</v>
      </c>
      <c r="D64" s="93">
        <v>5.3450138545000003</v>
      </c>
      <c r="E64" s="93">
        <v>5.1976222730000003</v>
      </c>
      <c r="F64" s="93">
        <v>5.04</v>
      </c>
      <c r="G64" s="93">
        <v>4.7898638252000101</v>
      </c>
      <c r="H64" s="93">
        <v>4.7157786353000004</v>
      </c>
      <c r="I64" s="93"/>
      <c r="J64" s="93">
        <v>63.249304772199999</v>
      </c>
      <c r="K64" s="93">
        <v>64.725177490500002</v>
      </c>
      <c r="L64" s="93">
        <v>64.103505975000004</v>
      </c>
      <c r="M64" s="93">
        <v>65.31</v>
      </c>
      <c r="N64" s="93">
        <v>63.052455949000048</v>
      </c>
      <c r="O64" s="93">
        <v>62.3560931747</v>
      </c>
      <c r="T64" s="172"/>
    </row>
    <row r="65" spans="1:20">
      <c r="A65" s="3">
        <v>2</v>
      </c>
      <c r="B65" s="6" t="s">
        <v>38</v>
      </c>
      <c r="C65" s="94">
        <v>3.2399059799999998E-2</v>
      </c>
      <c r="D65" s="94">
        <v>1.88246995E-2</v>
      </c>
      <c r="E65" s="94">
        <v>2.5363452700000001E-2</v>
      </c>
      <c r="F65" s="94">
        <v>2.1000000000000001E-2</v>
      </c>
      <c r="G65" s="94">
        <v>2.0751563399999999E-2</v>
      </c>
      <c r="H65" s="94">
        <v>2.04155302E-2</v>
      </c>
      <c r="I65" s="93"/>
      <c r="J65" s="94">
        <v>16.957852841200001</v>
      </c>
      <c r="K65" s="94">
        <v>16.498447157600001</v>
      </c>
      <c r="L65" s="94">
        <v>16.135579393800001</v>
      </c>
      <c r="M65" s="94">
        <v>15.798</v>
      </c>
      <c r="N65" s="94">
        <v>15.422340444299991</v>
      </c>
      <c r="O65" s="94">
        <v>15.1434858579</v>
      </c>
      <c r="T65" s="172"/>
    </row>
    <row r="66" spans="1:20">
      <c r="A66" s="3">
        <v>3</v>
      </c>
      <c r="B66" s="6" t="s">
        <v>39</v>
      </c>
      <c r="C66" s="93">
        <v>0.37518237500000001</v>
      </c>
      <c r="D66" s="93">
        <v>0.37260823950000005</v>
      </c>
      <c r="E66" s="93">
        <v>0.34959283480000003</v>
      </c>
      <c r="F66" s="93">
        <v>0.32900000000000001</v>
      </c>
      <c r="G66" s="93">
        <v>0.29881156489999999</v>
      </c>
      <c r="H66" s="93">
        <v>0.29716700969999998</v>
      </c>
      <c r="I66" s="93"/>
      <c r="J66" s="93">
        <v>3.0106493487999995</v>
      </c>
      <c r="K66" s="93">
        <v>3.0431727371999999</v>
      </c>
      <c r="L66" s="93">
        <v>2.8983182254000002</v>
      </c>
      <c r="M66" s="93">
        <v>2.8109999999999999</v>
      </c>
      <c r="N66" s="93">
        <v>2.5867335003999994</v>
      </c>
      <c r="O66" s="93">
        <v>2.5362944465999999</v>
      </c>
      <c r="T66" s="172"/>
    </row>
    <row r="67" spans="1:20">
      <c r="A67" s="3">
        <v>4</v>
      </c>
      <c r="B67" s="6" t="s">
        <v>40</v>
      </c>
      <c r="C67" s="94">
        <v>0.21914717780000001</v>
      </c>
      <c r="D67" s="94">
        <v>0.2873851362</v>
      </c>
      <c r="E67" s="94">
        <v>0.3092095051</v>
      </c>
      <c r="F67" s="94">
        <v>0.24199999999999999</v>
      </c>
      <c r="G67" s="94">
        <v>0.19112483189999999</v>
      </c>
      <c r="H67" s="94">
        <v>0.22368897440000002</v>
      </c>
      <c r="I67" s="93"/>
      <c r="J67" s="94">
        <v>1.4513143984999999</v>
      </c>
      <c r="K67" s="94">
        <v>1.8264556031999999</v>
      </c>
      <c r="L67" s="94">
        <v>1.7154004208999998</v>
      </c>
      <c r="M67" s="94">
        <v>1.5049999999999999</v>
      </c>
      <c r="N67" s="94">
        <v>1.4314537815999981</v>
      </c>
      <c r="O67" s="94">
        <v>1.4946243508999999</v>
      </c>
      <c r="T67" s="172"/>
    </row>
    <row r="68" spans="1:20">
      <c r="A68" s="3">
        <v>5</v>
      </c>
      <c r="B68" s="6" t="s">
        <v>41</v>
      </c>
      <c r="C68" s="93">
        <v>3.2724920099999999E-2</v>
      </c>
      <c r="D68" s="93">
        <v>3.6093985600000003E-2</v>
      </c>
      <c r="E68" s="93">
        <v>3.9647095E-2</v>
      </c>
      <c r="F68" s="93">
        <v>4.3999999999999997E-2</v>
      </c>
      <c r="G68" s="93">
        <v>5.7964058999999998E-2</v>
      </c>
      <c r="H68" s="93">
        <v>5.6054801599999995E-2</v>
      </c>
      <c r="I68" s="93"/>
      <c r="J68" s="93">
        <v>5.2027334467999991</v>
      </c>
      <c r="K68" s="93">
        <v>5.5498476478000001</v>
      </c>
      <c r="L68" s="93">
        <v>5.8550510992000007</v>
      </c>
      <c r="M68" s="93">
        <v>5.93</v>
      </c>
      <c r="N68" s="93">
        <v>5.9483738281000011</v>
      </c>
      <c r="O68" s="93">
        <v>5.8685654553000006</v>
      </c>
      <c r="T68" s="172"/>
    </row>
    <row r="69" spans="1:20">
      <c r="A69" s="3">
        <v>6</v>
      </c>
      <c r="B69" s="6" t="s">
        <v>42</v>
      </c>
      <c r="C69" s="94">
        <v>4.8658856675000006</v>
      </c>
      <c r="D69" s="94">
        <v>5.5933076832999999</v>
      </c>
      <c r="E69" s="94">
        <v>5.8408998576000002</v>
      </c>
      <c r="F69" s="94">
        <v>5.569</v>
      </c>
      <c r="G69" s="94">
        <v>5.7450973722000001</v>
      </c>
      <c r="H69" s="94">
        <v>5.4185873337000006</v>
      </c>
      <c r="I69" s="93"/>
      <c r="J69" s="94">
        <v>39.416497307899995</v>
      </c>
      <c r="K69" s="94">
        <v>41.807939276500001</v>
      </c>
      <c r="L69" s="94">
        <v>41.639950189200007</v>
      </c>
      <c r="M69" s="94">
        <v>40.874000000000002</v>
      </c>
      <c r="N69" s="94">
        <v>41.67413646320005</v>
      </c>
      <c r="O69" s="94">
        <v>40.547289571</v>
      </c>
      <c r="T69" s="172"/>
    </row>
    <row r="70" spans="1:20">
      <c r="A70" s="3">
        <v>7</v>
      </c>
      <c r="B70" s="6" t="s">
        <v>43</v>
      </c>
      <c r="C70" s="93">
        <v>0.39077668729999998</v>
      </c>
      <c r="D70" s="93">
        <v>0.4826565163</v>
      </c>
      <c r="E70" s="93">
        <v>0.52034681090000001</v>
      </c>
      <c r="F70" s="93">
        <v>0.56000000000000005</v>
      </c>
      <c r="G70" s="93">
        <v>0.64341533039999999</v>
      </c>
      <c r="H70" s="93">
        <v>0.62739663830000003</v>
      </c>
      <c r="I70" s="93"/>
      <c r="J70" s="93">
        <v>12.284787027900002</v>
      </c>
      <c r="K70" s="93">
        <v>13.947119563100001</v>
      </c>
      <c r="L70" s="93">
        <v>14.946229202300003</v>
      </c>
      <c r="M70" s="93">
        <v>15.417</v>
      </c>
      <c r="N70" s="93">
        <v>15.936536688000029</v>
      </c>
      <c r="O70" s="93">
        <v>15.580852413000001</v>
      </c>
      <c r="T70" s="172"/>
    </row>
    <row r="71" spans="1:20">
      <c r="A71" s="3">
        <v>8</v>
      </c>
      <c r="B71" s="6" t="s">
        <v>44</v>
      </c>
      <c r="C71" s="94">
        <v>0.69125853579999996</v>
      </c>
      <c r="D71" s="94">
        <v>0.73360453929999991</v>
      </c>
      <c r="E71" s="94">
        <v>0.82610548829999997</v>
      </c>
      <c r="F71" s="94">
        <v>0.82399999999999995</v>
      </c>
      <c r="G71" s="94">
        <v>0.88402234850000105</v>
      </c>
      <c r="H71" s="94">
        <v>0.82596315339999993</v>
      </c>
      <c r="I71" s="93"/>
      <c r="J71" s="94">
        <v>7.0587261690000007</v>
      </c>
      <c r="K71" s="94">
        <v>7.6340521370999985</v>
      </c>
      <c r="L71" s="94">
        <v>7.5469647233999986</v>
      </c>
      <c r="M71" s="94">
        <v>7.5620000000000003</v>
      </c>
      <c r="N71" s="94">
        <v>8.0974642835000008</v>
      </c>
      <c r="O71" s="94">
        <v>7.8833324760999997</v>
      </c>
      <c r="T71" s="172"/>
    </row>
    <row r="72" spans="1:20">
      <c r="A72" s="3">
        <v>9</v>
      </c>
      <c r="B72" s="6" t="s">
        <v>45</v>
      </c>
      <c r="C72" s="93">
        <v>7.8519196599999994E-2</v>
      </c>
      <c r="D72" s="93">
        <v>9.8797853700000007E-2</v>
      </c>
      <c r="E72" s="93">
        <v>0.1109571768</v>
      </c>
      <c r="F72" s="93">
        <v>0.109</v>
      </c>
      <c r="G72" s="93">
        <v>0.1087011312</v>
      </c>
      <c r="H72" s="93">
        <v>0.1092635274</v>
      </c>
      <c r="I72" s="93"/>
      <c r="J72" s="93">
        <v>1.8691071296999999</v>
      </c>
      <c r="K72" s="93">
        <v>2.6464247845000002</v>
      </c>
      <c r="L72" s="93">
        <v>2.9059903807</v>
      </c>
      <c r="M72" s="93">
        <v>2.948</v>
      </c>
      <c r="N72" s="93">
        <v>2.9490461178000005</v>
      </c>
      <c r="O72" s="93">
        <v>2.9501088007000003</v>
      </c>
      <c r="T72" s="172"/>
    </row>
    <row r="73" spans="1:20">
      <c r="A73" s="3">
        <v>10</v>
      </c>
      <c r="B73" s="6" t="s">
        <v>46</v>
      </c>
      <c r="C73" s="94">
        <v>0.93861351849999997</v>
      </c>
      <c r="D73" s="94">
        <v>1.0514048062000001</v>
      </c>
      <c r="E73" s="94">
        <v>1.1066167538999998</v>
      </c>
      <c r="F73" s="94">
        <v>1.1120000000000001</v>
      </c>
      <c r="G73" s="94">
        <v>1.1166891537000001</v>
      </c>
      <c r="H73" s="94">
        <v>1.0855046847000001</v>
      </c>
      <c r="I73" s="93"/>
      <c r="J73" s="94">
        <v>7.3996140956999996</v>
      </c>
      <c r="K73" s="94">
        <v>8.2530789575999997</v>
      </c>
      <c r="L73" s="94">
        <v>8.6539263104999993</v>
      </c>
      <c r="M73" s="94">
        <v>8.6820000000000004</v>
      </c>
      <c r="N73" s="94">
        <v>8.6362488418000094</v>
      </c>
      <c r="O73" s="94">
        <v>8.4649046010000024</v>
      </c>
      <c r="T73" s="172"/>
    </row>
    <row r="74" spans="1:20">
      <c r="A74" s="3">
        <v>11</v>
      </c>
      <c r="B74" s="6" t="s">
        <v>47</v>
      </c>
      <c r="C74" s="93">
        <v>1.1095025308000002</v>
      </c>
      <c r="D74" s="93">
        <v>1.3593062456</v>
      </c>
      <c r="E74" s="93">
        <v>1.5010837197</v>
      </c>
      <c r="F74" s="93">
        <v>1.486</v>
      </c>
      <c r="G74" s="93">
        <v>1.4373688617</v>
      </c>
      <c r="H74" s="93">
        <v>1.3884261610999999</v>
      </c>
      <c r="I74" s="93"/>
      <c r="J74" s="93">
        <v>3.9794577599000003</v>
      </c>
      <c r="K74" s="93">
        <v>5.3010405638</v>
      </c>
      <c r="L74" s="93">
        <v>5.6907506132999996</v>
      </c>
      <c r="M74" s="93">
        <v>5.6689999999999996</v>
      </c>
      <c r="N74" s="93">
        <v>5.4733216736999903</v>
      </c>
      <c r="O74" s="93">
        <v>5.3434813689999991</v>
      </c>
      <c r="T74" s="172"/>
    </row>
    <row r="75" spans="1:20">
      <c r="A75" s="3">
        <v>12</v>
      </c>
      <c r="B75" s="6" t="s">
        <v>48</v>
      </c>
      <c r="C75" s="94">
        <v>2.6896586200000003E-2</v>
      </c>
      <c r="D75" s="94">
        <v>2.53078365E-2</v>
      </c>
      <c r="E75" s="94">
        <v>2.4081769199999999E-2</v>
      </c>
      <c r="F75" s="94">
        <v>1.7999999999999999E-2</v>
      </c>
      <c r="G75" s="94">
        <v>1.7655878600000001E-2</v>
      </c>
      <c r="H75" s="94">
        <v>1.40222629E-2</v>
      </c>
      <c r="I75" s="93"/>
      <c r="J75" s="94">
        <v>14.4287849661</v>
      </c>
      <c r="K75" s="94">
        <v>14.8760027089</v>
      </c>
      <c r="L75" s="94">
        <v>15.0469379679</v>
      </c>
      <c r="M75" s="94">
        <v>15.04</v>
      </c>
      <c r="N75" s="94">
        <v>14.98369061389999</v>
      </c>
      <c r="O75" s="94">
        <v>14.760459091600001</v>
      </c>
      <c r="T75" s="172"/>
    </row>
    <row r="76" spans="1:20">
      <c r="A76" s="3">
        <v>13</v>
      </c>
      <c r="B76" s="6" t="s">
        <v>49</v>
      </c>
      <c r="C76" s="93">
        <v>7.6289894299999994E-2</v>
      </c>
      <c r="D76" s="93">
        <v>9.5105397299999991E-2</v>
      </c>
      <c r="E76" s="93">
        <v>0.1746144604</v>
      </c>
      <c r="F76" s="93">
        <v>0.17399999999999999</v>
      </c>
      <c r="G76" s="93">
        <v>0.17291202829999999</v>
      </c>
      <c r="H76" s="93">
        <v>0.17002691419999999</v>
      </c>
      <c r="I76" s="93"/>
      <c r="J76" s="93">
        <v>0.16233487659999998</v>
      </c>
      <c r="K76" s="93">
        <v>0.19063603999999998</v>
      </c>
      <c r="L76" s="93">
        <v>0.39153292159999997</v>
      </c>
      <c r="M76" s="93">
        <v>0.38400000000000001</v>
      </c>
      <c r="N76" s="93">
        <v>0.38174301659999998</v>
      </c>
      <c r="O76" s="93">
        <v>0.34811509699999998</v>
      </c>
      <c r="T76" s="172"/>
    </row>
    <row r="77" spans="1:20">
      <c r="A77" s="3">
        <v>14</v>
      </c>
      <c r="B77" s="6" t="s">
        <v>50</v>
      </c>
      <c r="C77" s="94">
        <v>0</v>
      </c>
      <c r="D77" s="94">
        <v>0</v>
      </c>
      <c r="E77" s="94">
        <v>0</v>
      </c>
      <c r="F77" s="94">
        <v>0</v>
      </c>
      <c r="G77" s="94"/>
      <c r="H77" s="94"/>
      <c r="I77" s="93"/>
      <c r="J77" s="94">
        <v>5.8314788099999992</v>
      </c>
      <c r="K77" s="94">
        <v>5.7273914384999998</v>
      </c>
      <c r="L77" s="94">
        <v>5.6294786489000002</v>
      </c>
      <c r="M77" s="94">
        <v>5.5730000000000004</v>
      </c>
      <c r="N77" s="94">
        <v>5.520653443499989</v>
      </c>
      <c r="O77" s="94">
        <v>5.4921763056999993</v>
      </c>
      <c r="T77" s="172"/>
    </row>
    <row r="78" spans="1:20">
      <c r="A78" s="3">
        <v>15</v>
      </c>
      <c r="B78" s="6" t="s">
        <v>51</v>
      </c>
      <c r="C78" s="93">
        <v>0</v>
      </c>
      <c r="D78" s="93">
        <v>0</v>
      </c>
      <c r="E78" s="93">
        <v>0</v>
      </c>
      <c r="F78" s="93">
        <v>0</v>
      </c>
      <c r="G78" s="93"/>
      <c r="H78" s="93"/>
      <c r="I78" s="93"/>
      <c r="J78" s="93">
        <v>22.667583221299999</v>
      </c>
      <c r="K78" s="93">
        <v>22.644985200199997</v>
      </c>
      <c r="L78" s="93">
        <v>22.770829576699999</v>
      </c>
      <c r="M78" s="93">
        <v>22.347000000000001</v>
      </c>
      <c r="N78" s="93">
        <v>22.188643227400007</v>
      </c>
      <c r="O78" s="93">
        <v>22.194289960799999</v>
      </c>
      <c r="T78" s="172"/>
    </row>
    <row r="79" spans="1:20">
      <c r="A79" s="3">
        <v>16</v>
      </c>
      <c r="B79" s="6" t="s">
        <v>52</v>
      </c>
      <c r="C79" s="94">
        <v>5.8250555371999999</v>
      </c>
      <c r="D79" s="94">
        <v>6.0235727254000002</v>
      </c>
      <c r="E79" s="94">
        <v>6.5212541119999994</v>
      </c>
      <c r="F79" s="94">
        <v>6.4850000000000003</v>
      </c>
      <c r="G79" s="94">
        <v>6.4636445807998202</v>
      </c>
      <c r="H79" s="94">
        <v>6.4763293678</v>
      </c>
      <c r="I79" s="93"/>
      <c r="J79" s="94">
        <v>21.308784269500002</v>
      </c>
      <c r="K79" s="94">
        <v>21.843771971100001</v>
      </c>
      <c r="L79" s="94">
        <v>29.084272192599997</v>
      </c>
      <c r="M79" s="94">
        <v>28.917999999999999</v>
      </c>
      <c r="N79" s="94">
        <v>28.811745639999266</v>
      </c>
      <c r="O79" s="94">
        <v>28.606902635199997</v>
      </c>
      <c r="T79" s="172"/>
    </row>
    <row r="80" spans="1:20">
      <c r="A80" s="3">
        <v>17</v>
      </c>
      <c r="B80" s="6" t="s">
        <v>53</v>
      </c>
      <c r="C80" s="93">
        <v>7.1516804500000003E-2</v>
      </c>
      <c r="D80" s="93">
        <v>0.36662609889999997</v>
      </c>
      <c r="E80" s="93">
        <v>0.48544357380000003</v>
      </c>
      <c r="F80" s="93">
        <v>0.48799999999999999</v>
      </c>
      <c r="G80" s="93">
        <v>0.49807771649999999</v>
      </c>
      <c r="H80" s="93">
        <v>0.4921829774</v>
      </c>
      <c r="I80" s="93"/>
      <c r="J80" s="93">
        <v>9.0973985699999996E-2</v>
      </c>
      <c r="K80" s="93">
        <v>0.42988281519999999</v>
      </c>
      <c r="L80" s="93">
        <v>0.57282551530000003</v>
      </c>
      <c r="M80" s="93">
        <v>0.57499999999999996</v>
      </c>
      <c r="N80" s="93">
        <v>0.58674750770000006</v>
      </c>
      <c r="O80" s="93">
        <v>0.57657992420000004</v>
      </c>
      <c r="T80" s="172"/>
    </row>
    <row r="81" spans="1:20">
      <c r="A81" s="3">
        <v>18</v>
      </c>
      <c r="B81" s="6" t="s">
        <v>54</v>
      </c>
      <c r="C81" s="94">
        <v>5.236482E-4</v>
      </c>
      <c r="D81" s="94">
        <v>1.1830006E-3</v>
      </c>
      <c r="E81" s="94">
        <v>1.1830006E-3</v>
      </c>
      <c r="F81" s="94">
        <v>1E-3</v>
      </c>
      <c r="G81" s="94">
        <v>1.1830006E-3</v>
      </c>
      <c r="H81" s="94">
        <v>1.1830006E-3</v>
      </c>
      <c r="I81" s="93"/>
      <c r="J81" s="94">
        <v>0.19985135419999997</v>
      </c>
      <c r="K81" s="94">
        <v>0.38920107810000004</v>
      </c>
      <c r="L81" s="94">
        <v>0.49386715300000006</v>
      </c>
      <c r="M81" s="94">
        <v>0.50800000000000001</v>
      </c>
      <c r="N81" s="94">
        <v>0.49293302040000003</v>
      </c>
      <c r="O81" s="94">
        <v>0.48335751640000002</v>
      </c>
      <c r="T81" s="172"/>
    </row>
    <row r="82" spans="1:20">
      <c r="A82" s="3">
        <v>19</v>
      </c>
      <c r="B82" s="6" t="s">
        <v>55</v>
      </c>
      <c r="C82" s="93">
        <v>5.3708977254999999</v>
      </c>
      <c r="D82" s="93">
        <v>5.5214867391000002</v>
      </c>
      <c r="E82" s="93">
        <v>6.0491326024000003</v>
      </c>
      <c r="F82" s="93">
        <v>6.2</v>
      </c>
      <c r="G82" s="93">
        <v>6.4229162993999998</v>
      </c>
      <c r="H82" s="93">
        <v>6.5084503696999993</v>
      </c>
      <c r="I82" s="93"/>
      <c r="J82" s="93">
        <v>31.656859617099997</v>
      </c>
      <c r="K82" s="93">
        <v>35.297818331600006</v>
      </c>
      <c r="L82" s="93">
        <v>39.274105759900003</v>
      </c>
      <c r="M82" s="93">
        <v>39.718000000000004</v>
      </c>
      <c r="N82" s="93">
        <v>39.725558717900107</v>
      </c>
      <c r="O82" s="93">
        <v>39.598070234799998</v>
      </c>
      <c r="T82" s="172"/>
    </row>
    <row r="83" spans="1:20">
      <c r="A83" s="3">
        <v>20</v>
      </c>
      <c r="B83" s="6" t="s">
        <v>56</v>
      </c>
      <c r="C83" s="94">
        <v>10.2702473941</v>
      </c>
      <c r="D83" s="94">
        <v>10.6823910498</v>
      </c>
      <c r="E83" s="94">
        <v>11.7399178521</v>
      </c>
      <c r="F83" s="94">
        <v>12.582000000000001</v>
      </c>
      <c r="G83" s="94">
        <v>13.7104759568</v>
      </c>
      <c r="H83" s="94">
        <v>13.658412196599999</v>
      </c>
      <c r="I83" s="93"/>
      <c r="J83" s="94">
        <v>97.748073821199995</v>
      </c>
      <c r="K83" s="94">
        <v>106.12857182019999</v>
      </c>
      <c r="L83" s="94">
        <v>115.20977249639999</v>
      </c>
      <c r="M83" s="94">
        <v>120.56100000000001</v>
      </c>
      <c r="N83" s="94">
        <v>128.6958554303001</v>
      </c>
      <c r="O83" s="94">
        <v>127.98065739569999</v>
      </c>
      <c r="T83" s="172"/>
    </row>
    <row r="84" spans="1:20">
      <c r="A84" s="3">
        <v>21</v>
      </c>
      <c r="B84" s="6" t="s">
        <v>57</v>
      </c>
      <c r="C84" s="93">
        <v>0.10910889260000001</v>
      </c>
      <c r="D84" s="93">
        <v>0.11301708440000001</v>
      </c>
      <c r="E84" s="93">
        <v>0.1215484003</v>
      </c>
      <c r="F84" s="93">
        <v>0.115</v>
      </c>
      <c r="G84" s="93">
        <v>0.11795108159999999</v>
      </c>
      <c r="H84" s="93">
        <v>0.12263553720000001</v>
      </c>
      <c r="I84" s="93"/>
      <c r="J84" s="93">
        <v>26.657884644100001</v>
      </c>
      <c r="K84" s="93">
        <v>26.887492824699997</v>
      </c>
      <c r="L84" s="93">
        <v>27.2584962707</v>
      </c>
      <c r="M84" s="93">
        <v>26.84</v>
      </c>
      <c r="N84" s="93">
        <v>26.496004397100194</v>
      </c>
      <c r="O84" s="93">
        <v>26.753182288600001</v>
      </c>
      <c r="T84" s="172"/>
    </row>
    <row r="85" spans="1:20">
      <c r="A85" s="3">
        <v>22</v>
      </c>
      <c r="B85" s="6" t="s">
        <v>58</v>
      </c>
      <c r="C85" s="94">
        <v>0</v>
      </c>
      <c r="D85" s="94">
        <v>0</v>
      </c>
      <c r="E85" s="94">
        <v>0</v>
      </c>
      <c r="F85" s="94">
        <v>0</v>
      </c>
      <c r="G85" s="94"/>
      <c r="H85" s="94"/>
      <c r="I85" s="93"/>
      <c r="J85" s="94">
        <v>8.5503314999999993E-3</v>
      </c>
      <c r="K85" s="94">
        <v>8.4923789E-3</v>
      </c>
      <c r="L85" s="94">
        <v>9.7280065000000006E-3</v>
      </c>
      <c r="M85" s="94">
        <v>1.0999999999999999E-2</v>
      </c>
      <c r="N85" s="94">
        <v>1.17171824E-2</v>
      </c>
      <c r="O85" s="94">
        <v>1.19062328E-2</v>
      </c>
      <c r="T85" s="172"/>
    </row>
    <row r="86" spans="1:20">
      <c r="A86" s="3">
        <v>23</v>
      </c>
      <c r="B86" s="6" t="s">
        <v>216</v>
      </c>
      <c r="C86" s="93"/>
      <c r="D86" s="93"/>
      <c r="E86" s="93">
        <v>0.34441130050000002</v>
      </c>
      <c r="F86" s="93">
        <v>0.371</v>
      </c>
      <c r="G86" s="93">
        <v>0.3741890027</v>
      </c>
      <c r="H86" s="93">
        <v>0.3735722937</v>
      </c>
      <c r="I86" s="93"/>
      <c r="J86" s="93"/>
      <c r="K86" s="93"/>
      <c r="L86" s="93">
        <v>7.4866421777000012</v>
      </c>
      <c r="M86" s="93">
        <v>8.2889999999999997</v>
      </c>
      <c r="N86" s="93">
        <v>8.9968167212000001</v>
      </c>
      <c r="O86" s="93">
        <v>9.2954918345999999</v>
      </c>
      <c r="T86" s="172"/>
    </row>
    <row r="87" spans="1:20">
      <c r="A87" s="3">
        <v>24</v>
      </c>
      <c r="B87" s="6" t="s">
        <v>217</v>
      </c>
      <c r="C87" s="94"/>
      <c r="D87" s="94"/>
      <c r="E87" s="94"/>
      <c r="F87" s="94"/>
      <c r="G87" s="94"/>
      <c r="H87" s="94"/>
      <c r="I87" s="93"/>
      <c r="J87" s="94"/>
      <c r="K87" s="94"/>
      <c r="L87" s="94"/>
      <c r="M87" s="94">
        <v>1.196</v>
      </c>
      <c r="N87" s="94">
        <v>1.184538729</v>
      </c>
      <c r="O87" s="94">
        <v>1.2096698648999999</v>
      </c>
      <c r="T87" s="172"/>
    </row>
    <row r="88" spans="1:20">
      <c r="B88" s="10" t="s">
        <v>59</v>
      </c>
      <c r="C88" s="95">
        <v>35.662219704100004</v>
      </c>
      <c r="D88" s="95">
        <v>38.207693491699999</v>
      </c>
      <c r="E88" s="95">
        <v>41.289032039100007</v>
      </c>
      <c r="F88" s="95">
        <f>SUM(F64:F86)</f>
        <v>41.77000000000001</v>
      </c>
      <c r="G88" s="95">
        <f>SUM(G64:G87)</f>
        <v>43.072815587399823</v>
      </c>
      <c r="H88" s="95">
        <f>SUM(H64:H87)</f>
        <v>42.585061369899996</v>
      </c>
      <c r="I88" s="93"/>
      <c r="J88" s="95">
        <v>382.64120419490001</v>
      </c>
      <c r="K88" s="95">
        <v>405.6570025263</v>
      </c>
      <c r="L88" s="95">
        <v>435.32015522089995</v>
      </c>
      <c r="M88" s="95">
        <f>SUM(M64:M87)</f>
        <v>442.46600000000001</v>
      </c>
      <c r="N88" s="95">
        <v>449.28475921879971</v>
      </c>
      <c r="O88" s="95">
        <v>445.4798908985</v>
      </c>
      <c r="T88" s="172"/>
    </row>
    <row r="91" spans="1:20">
      <c r="B91" s="3" t="s">
        <v>62</v>
      </c>
    </row>
    <row r="92" spans="1:20">
      <c r="B92" s="3" t="s">
        <v>63</v>
      </c>
    </row>
    <row r="93" spans="1:20">
      <c r="B93" s="3" t="s">
        <v>439</v>
      </c>
    </row>
  </sheetData>
  <mergeCells count="15">
    <mergeCell ref="B62:B63"/>
    <mergeCell ref="B4:B5"/>
    <mergeCell ref="B33:B34"/>
    <mergeCell ref="C5:F5"/>
    <mergeCell ref="C4:F4"/>
    <mergeCell ref="J4:M4"/>
    <mergeCell ref="J5:M5"/>
    <mergeCell ref="C34:F34"/>
    <mergeCell ref="J34:M34"/>
    <mergeCell ref="C63:F63"/>
    <mergeCell ref="J63:M63"/>
    <mergeCell ref="C33:F33"/>
    <mergeCell ref="J33:M33"/>
    <mergeCell ref="C62:F62"/>
    <mergeCell ref="J62:M6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104"/>
  <sheetViews>
    <sheetView topLeftCell="A3" zoomScale="70" zoomScaleNormal="70" workbookViewId="0">
      <selection activeCell="J44" sqref="J44"/>
    </sheetView>
  </sheetViews>
  <sheetFormatPr baseColWidth="10" defaultRowHeight="15"/>
  <cols>
    <col min="1" max="3" width="11" style="3"/>
    <col min="4" max="4" width="39.375" style="3" customWidth="1"/>
    <col min="5" max="16384" width="11" style="3"/>
  </cols>
  <sheetData>
    <row r="1" spans="1:6">
      <c r="A1" s="24" t="s">
        <v>259</v>
      </c>
    </row>
    <row r="2" spans="1:6">
      <c r="A2" s="24"/>
      <c r="B2" s="3" t="s">
        <v>255</v>
      </c>
    </row>
    <row r="3" spans="1:6">
      <c r="E3" s="345" t="s">
        <v>440</v>
      </c>
      <c r="F3" s="345"/>
    </row>
    <row r="4" spans="1:6">
      <c r="A4" s="344" t="s">
        <v>68</v>
      </c>
      <c r="B4" s="344"/>
      <c r="C4" s="344"/>
      <c r="D4" s="344"/>
      <c r="E4" s="193" t="s">
        <v>35</v>
      </c>
      <c r="F4" s="193" t="s">
        <v>36</v>
      </c>
    </row>
    <row r="5" spans="1:6">
      <c r="A5" s="344"/>
      <c r="B5" s="344"/>
      <c r="C5" s="344"/>
      <c r="D5" s="344"/>
      <c r="E5" s="336" t="s">
        <v>23</v>
      </c>
      <c r="F5" s="336"/>
    </row>
    <row r="6" spans="1:6">
      <c r="A6" s="247" t="s">
        <v>69</v>
      </c>
      <c r="B6" s="248"/>
      <c r="C6" s="249"/>
      <c r="D6" s="249"/>
      <c r="E6" s="250">
        <v>54.717996280000008</v>
      </c>
      <c r="F6" s="250">
        <v>2.3083511799999998</v>
      </c>
    </row>
    <row r="7" spans="1:6">
      <c r="A7" s="222" t="s">
        <v>70</v>
      </c>
      <c r="B7" s="223" t="s">
        <v>71</v>
      </c>
      <c r="C7" s="224"/>
      <c r="D7" s="224"/>
      <c r="E7" s="225">
        <v>47.818256600000005</v>
      </c>
      <c r="F7" s="225">
        <v>1.9069379</v>
      </c>
    </row>
    <row r="8" spans="1:6">
      <c r="A8" s="226" t="s">
        <v>72</v>
      </c>
      <c r="B8" s="227" t="s">
        <v>73</v>
      </c>
      <c r="C8" s="228"/>
      <c r="D8" s="228"/>
      <c r="E8" s="229">
        <v>6.8997396799999997</v>
      </c>
      <c r="F8" s="229">
        <v>0.40141328000000004</v>
      </c>
    </row>
    <row r="9" spans="1:6">
      <c r="A9" s="251" t="s">
        <v>74</v>
      </c>
      <c r="B9" s="252"/>
      <c r="C9" s="253"/>
      <c r="D9" s="253"/>
      <c r="E9" s="254">
        <v>13.534653027199999</v>
      </c>
      <c r="F9" s="254">
        <v>1.3805346600000001</v>
      </c>
    </row>
    <row r="10" spans="1:6" ht="15" customHeight="1">
      <c r="A10" s="222" t="s">
        <v>264</v>
      </c>
      <c r="B10" s="342" t="s">
        <v>265</v>
      </c>
      <c r="C10" s="342"/>
      <c r="D10" s="343"/>
      <c r="E10" s="225">
        <v>11.72755443</v>
      </c>
      <c r="F10" s="225">
        <v>1.1962106000000001</v>
      </c>
    </row>
    <row r="11" spans="1:6">
      <c r="A11" s="222" t="s">
        <v>266</v>
      </c>
      <c r="B11" s="231" t="s">
        <v>267</v>
      </c>
      <c r="C11" s="224"/>
      <c r="D11" s="224"/>
      <c r="E11" s="225">
        <v>1.7156661569999998</v>
      </c>
      <c r="F11" s="225">
        <v>0.17499795000000001</v>
      </c>
    </row>
    <row r="12" spans="1:6" ht="15" customHeight="1">
      <c r="A12" s="222" t="s">
        <v>268</v>
      </c>
      <c r="B12" s="342" t="s">
        <v>269</v>
      </c>
      <c r="C12" s="342"/>
      <c r="D12" s="343"/>
      <c r="E12" s="225">
        <v>0</v>
      </c>
      <c r="F12" s="225"/>
    </row>
    <row r="13" spans="1:6">
      <c r="A13" s="226" t="s">
        <v>270</v>
      </c>
      <c r="B13" s="227" t="s">
        <v>271</v>
      </c>
      <c r="C13" s="228"/>
      <c r="D13" s="228"/>
      <c r="E13" s="229">
        <v>9.1432440200000006E-2</v>
      </c>
      <c r="F13" s="229">
        <v>9.3261100000000003E-3</v>
      </c>
    </row>
    <row r="14" spans="1:6">
      <c r="A14" s="251" t="s">
        <v>75</v>
      </c>
      <c r="B14" s="252"/>
      <c r="C14" s="253"/>
      <c r="D14" s="253"/>
      <c r="E14" s="254">
        <v>91.158555294400003</v>
      </c>
      <c r="F14" s="254">
        <v>1.8308648000000001</v>
      </c>
    </row>
    <row r="15" spans="1:6">
      <c r="A15" s="222" t="s">
        <v>272</v>
      </c>
      <c r="B15" s="223" t="s">
        <v>273</v>
      </c>
      <c r="C15" s="224"/>
      <c r="D15" s="224"/>
      <c r="E15" s="225">
        <v>72.491582200400003</v>
      </c>
      <c r="F15" s="225">
        <v>0.69871480000000008</v>
      </c>
    </row>
    <row r="16" spans="1:6">
      <c r="A16" s="226" t="s">
        <v>274</v>
      </c>
      <c r="B16" s="227" t="s">
        <v>275</v>
      </c>
      <c r="C16" s="228"/>
      <c r="D16" s="228"/>
      <c r="E16" s="229">
        <v>18.666973093999999</v>
      </c>
      <c r="F16" s="229">
        <v>1.13215</v>
      </c>
    </row>
    <row r="17" spans="1:6">
      <c r="A17" s="251" t="s">
        <v>76</v>
      </c>
      <c r="B17" s="252"/>
      <c r="C17" s="253"/>
      <c r="D17" s="253"/>
      <c r="E17" s="254">
        <v>670.35791408</v>
      </c>
      <c r="F17" s="254">
        <v>20.674893839999999</v>
      </c>
    </row>
    <row r="18" spans="1:6">
      <c r="A18" s="222" t="s">
        <v>276</v>
      </c>
      <c r="B18" s="223" t="s">
        <v>277</v>
      </c>
      <c r="C18" s="224"/>
      <c r="D18" s="224"/>
      <c r="E18" s="225">
        <v>533.51643950000005</v>
      </c>
      <c r="F18" s="225">
        <v>13.891119</v>
      </c>
    </row>
    <row r="19" spans="1:6">
      <c r="A19" s="222" t="s">
        <v>278</v>
      </c>
      <c r="B19" s="231" t="s">
        <v>279</v>
      </c>
      <c r="C19" s="224"/>
      <c r="D19" s="224"/>
      <c r="E19" s="225">
        <v>91.508796980000014</v>
      </c>
      <c r="F19" s="225">
        <v>6.3810269999999996</v>
      </c>
    </row>
    <row r="20" spans="1:6">
      <c r="A20" s="222" t="s">
        <v>280</v>
      </c>
      <c r="B20" s="231" t="s">
        <v>281</v>
      </c>
      <c r="C20" s="224"/>
      <c r="D20" s="224"/>
      <c r="E20" s="225">
        <v>3.6728487599999999</v>
      </c>
      <c r="F20" s="225">
        <v>0</v>
      </c>
    </row>
    <row r="21" spans="1:6">
      <c r="A21" s="222" t="s">
        <v>282</v>
      </c>
      <c r="B21" s="231" t="s">
        <v>283</v>
      </c>
      <c r="C21" s="224"/>
      <c r="D21" s="224"/>
      <c r="E21" s="225">
        <v>7.9827427900000005</v>
      </c>
      <c r="F21" s="225">
        <v>0</v>
      </c>
    </row>
    <row r="22" spans="1:6">
      <c r="A22" s="222" t="s">
        <v>284</v>
      </c>
      <c r="B22" s="231" t="s">
        <v>285</v>
      </c>
      <c r="C22" s="224"/>
      <c r="D22" s="224"/>
      <c r="E22" s="225">
        <v>25.563440439999994</v>
      </c>
      <c r="F22" s="225">
        <v>0.40274784000000002</v>
      </c>
    </row>
    <row r="23" spans="1:6">
      <c r="A23" s="222" t="s">
        <v>286</v>
      </c>
      <c r="B23" s="231" t="s">
        <v>287</v>
      </c>
      <c r="C23" s="224"/>
      <c r="D23" s="224"/>
      <c r="E23" s="225">
        <v>4.2721505000000004</v>
      </c>
      <c r="F23" s="225">
        <v>0</v>
      </c>
    </row>
    <row r="24" spans="1:6">
      <c r="A24" s="222" t="s">
        <v>288</v>
      </c>
      <c r="B24" s="231" t="s">
        <v>289</v>
      </c>
      <c r="C24" s="224"/>
      <c r="D24" s="224"/>
      <c r="E24" s="225">
        <v>1.6677668000000001</v>
      </c>
      <c r="F24" s="225">
        <v>0</v>
      </c>
    </row>
    <row r="25" spans="1:6">
      <c r="A25" s="226" t="s">
        <v>290</v>
      </c>
      <c r="B25" s="227" t="s">
        <v>291</v>
      </c>
      <c r="C25" s="228"/>
      <c r="D25" s="228"/>
      <c r="E25" s="225">
        <v>2.1737283099999996</v>
      </c>
      <c r="F25" s="225">
        <v>0</v>
      </c>
    </row>
    <row r="26" spans="1:6">
      <c r="A26" s="251" t="s">
        <v>77</v>
      </c>
      <c r="B26" s="252"/>
      <c r="C26" s="253"/>
      <c r="D26" s="253"/>
      <c r="E26" s="254">
        <v>127.13656461000002</v>
      </c>
      <c r="F26" s="254">
        <v>4.2643341200000009</v>
      </c>
    </row>
    <row r="27" spans="1:6">
      <c r="A27" s="222" t="s">
        <v>292</v>
      </c>
      <c r="B27" s="223" t="s">
        <v>293</v>
      </c>
      <c r="C27" s="224"/>
      <c r="D27" s="224"/>
      <c r="E27" s="225">
        <v>92.258027500000011</v>
      </c>
      <c r="F27" s="225">
        <v>2.5357630000000002</v>
      </c>
    </row>
    <row r="28" spans="1:6">
      <c r="A28" s="222" t="s">
        <v>294</v>
      </c>
      <c r="B28" s="231" t="s">
        <v>295</v>
      </c>
      <c r="C28" s="224"/>
      <c r="D28" s="224"/>
      <c r="E28" s="225">
        <v>20.216396750000001</v>
      </c>
      <c r="F28" s="225">
        <v>0.86843740000000003</v>
      </c>
    </row>
    <row r="29" spans="1:6">
      <c r="A29" s="222" t="s">
        <v>296</v>
      </c>
      <c r="B29" s="223" t="s">
        <v>297</v>
      </c>
      <c r="C29" s="224"/>
      <c r="D29" s="224"/>
      <c r="E29" s="225">
        <v>2.1359307399999996</v>
      </c>
      <c r="F29" s="225">
        <v>4.3023599999999995E-2</v>
      </c>
    </row>
    <row r="30" spans="1:6">
      <c r="A30" s="222" t="s">
        <v>298</v>
      </c>
      <c r="B30" s="231" t="s">
        <v>299</v>
      </c>
      <c r="C30" s="224"/>
      <c r="D30" s="224"/>
      <c r="E30" s="225">
        <v>9.7917304999999999</v>
      </c>
      <c r="F30" s="225">
        <v>0.54052900000000004</v>
      </c>
    </row>
    <row r="31" spans="1:6">
      <c r="A31" s="222" t="s">
        <v>300</v>
      </c>
      <c r="B31" s="223" t="s">
        <v>301</v>
      </c>
      <c r="C31" s="224"/>
      <c r="D31" s="224"/>
      <c r="E31" s="225">
        <v>2.5921080000000001</v>
      </c>
      <c r="F31" s="225">
        <v>0.13421</v>
      </c>
    </row>
    <row r="32" spans="1:6">
      <c r="A32" s="226" t="s">
        <v>302</v>
      </c>
      <c r="B32" s="227" t="s">
        <v>303</v>
      </c>
      <c r="C32" s="228"/>
      <c r="D32" s="228"/>
      <c r="E32" s="229">
        <v>0.14237111999999999</v>
      </c>
      <c r="F32" s="229">
        <v>0.14237111999999999</v>
      </c>
    </row>
    <row r="33" spans="1:6">
      <c r="A33" s="251" t="s">
        <v>78</v>
      </c>
      <c r="B33" s="252"/>
      <c r="C33" s="253"/>
      <c r="D33" s="253"/>
      <c r="E33" s="254">
        <v>304.11793575210004</v>
      </c>
      <c r="F33" s="254">
        <v>16.909455379999997</v>
      </c>
    </row>
    <row r="34" spans="1:6">
      <c r="A34" s="222" t="s">
        <v>304</v>
      </c>
      <c r="B34" s="223" t="s">
        <v>305</v>
      </c>
      <c r="C34" s="224"/>
      <c r="D34" s="224"/>
      <c r="E34" s="225">
        <v>1.599631732</v>
      </c>
      <c r="F34" s="225">
        <v>4.9420093999999998E-2</v>
      </c>
    </row>
    <row r="35" spans="1:6" ht="15" customHeight="1">
      <c r="A35" s="222" t="s">
        <v>306</v>
      </c>
      <c r="B35" s="342" t="s">
        <v>307</v>
      </c>
      <c r="C35" s="342"/>
      <c r="D35" s="343"/>
      <c r="E35" s="225">
        <v>0.61438610999999999</v>
      </c>
      <c r="F35" s="225">
        <v>0</v>
      </c>
    </row>
    <row r="36" spans="1:6">
      <c r="A36" s="222" t="s">
        <v>308</v>
      </c>
      <c r="B36" s="231" t="s">
        <v>309</v>
      </c>
      <c r="C36" s="224"/>
      <c r="D36" s="224"/>
      <c r="E36" s="232">
        <v>0.74688869000000002</v>
      </c>
      <c r="F36" s="232">
        <v>6.8996660000000001E-2</v>
      </c>
    </row>
    <row r="37" spans="1:6">
      <c r="A37" s="222" t="s">
        <v>310</v>
      </c>
      <c r="B37" s="231" t="s">
        <v>311</v>
      </c>
      <c r="C37" s="224"/>
      <c r="D37" s="224"/>
      <c r="E37" s="232">
        <v>1.1258180219999998</v>
      </c>
      <c r="F37" s="232">
        <v>3.6263311999999999E-2</v>
      </c>
    </row>
    <row r="38" spans="1:6">
      <c r="A38" s="222" t="s">
        <v>312</v>
      </c>
      <c r="B38" s="231" t="s">
        <v>313</v>
      </c>
      <c r="C38" s="224"/>
      <c r="D38" s="224"/>
      <c r="E38" s="232">
        <v>1.2507451301000001</v>
      </c>
      <c r="F38" s="232">
        <v>0.12242773</v>
      </c>
    </row>
    <row r="39" spans="1:6">
      <c r="A39" s="222" t="s">
        <v>314</v>
      </c>
      <c r="B39" s="223" t="s">
        <v>315</v>
      </c>
      <c r="C39" s="224"/>
      <c r="D39" s="224"/>
      <c r="E39" s="225">
        <v>61.836962939999999</v>
      </c>
      <c r="F39" s="225">
        <v>0.9589714399999999</v>
      </c>
    </row>
    <row r="40" spans="1:6">
      <c r="A40" s="222" t="s">
        <v>316</v>
      </c>
      <c r="B40" s="231" t="s">
        <v>317</v>
      </c>
      <c r="C40" s="234"/>
      <c r="D40" s="234"/>
      <c r="E40" s="235">
        <v>40.350807900000007</v>
      </c>
      <c r="F40" s="235">
        <v>6.8014000000000005E-2</v>
      </c>
    </row>
    <row r="41" spans="1:6">
      <c r="A41" s="222" t="s">
        <v>318</v>
      </c>
      <c r="B41" s="231" t="s">
        <v>319</v>
      </c>
      <c r="C41" s="221"/>
      <c r="D41" s="221"/>
      <c r="E41" s="236">
        <v>1.8331392000000002</v>
      </c>
      <c r="F41" s="236">
        <v>0.163684</v>
      </c>
    </row>
    <row r="42" spans="1:6">
      <c r="A42" s="222" t="s">
        <v>320</v>
      </c>
      <c r="B42" s="231" t="s">
        <v>321</v>
      </c>
      <c r="C42" s="224"/>
      <c r="D42" s="224"/>
      <c r="E42" s="232">
        <v>5.9468879999999995</v>
      </c>
      <c r="F42" s="232">
        <v>0.15367900000000001</v>
      </c>
    </row>
    <row r="43" spans="1:6">
      <c r="A43" s="222" t="s">
        <v>322</v>
      </c>
      <c r="B43" s="231" t="s">
        <v>323</v>
      </c>
      <c r="C43" s="237"/>
      <c r="D43" s="237"/>
      <c r="E43" s="232">
        <v>59.031471329999995</v>
      </c>
      <c r="F43" s="232">
        <v>7.6995955</v>
      </c>
    </row>
    <row r="44" spans="1:6">
      <c r="A44" s="222" t="s">
        <v>324</v>
      </c>
      <c r="B44" s="238" t="s">
        <v>323</v>
      </c>
      <c r="C44" s="237"/>
      <c r="D44" s="237"/>
      <c r="E44" s="232">
        <v>0.67425889999999999</v>
      </c>
      <c r="F44" s="232">
        <v>0</v>
      </c>
    </row>
    <row r="45" spans="1:6">
      <c r="A45" s="222" t="s">
        <v>325</v>
      </c>
      <c r="B45" s="239" t="s">
        <v>326</v>
      </c>
      <c r="C45" s="224"/>
      <c r="D45" s="224"/>
      <c r="E45" s="225">
        <v>4.2390600000000003</v>
      </c>
      <c r="F45" s="225">
        <v>0</v>
      </c>
    </row>
    <row r="46" spans="1:6">
      <c r="A46" s="222" t="s">
        <v>327</v>
      </c>
      <c r="B46" s="231" t="s">
        <v>328</v>
      </c>
      <c r="C46" s="234"/>
      <c r="D46" s="234"/>
      <c r="E46" s="235">
        <v>1.5524470099999998</v>
      </c>
      <c r="F46" s="235">
        <v>0.2</v>
      </c>
    </row>
    <row r="47" spans="1:6">
      <c r="A47" s="222" t="s">
        <v>329</v>
      </c>
      <c r="B47" s="231" t="s">
        <v>330</v>
      </c>
      <c r="C47" s="240"/>
      <c r="D47" s="241"/>
      <c r="E47" s="236">
        <v>81.076508800000013</v>
      </c>
      <c r="F47" s="236">
        <v>3.0194930000000002</v>
      </c>
    </row>
    <row r="48" spans="1:6">
      <c r="A48" s="222" t="s">
        <v>331</v>
      </c>
      <c r="B48" s="231" t="s">
        <v>332</v>
      </c>
      <c r="C48" s="224"/>
      <c r="D48" s="224"/>
      <c r="E48" s="232">
        <v>12.306170640000001</v>
      </c>
      <c r="F48" s="232">
        <v>1.334327</v>
      </c>
    </row>
    <row r="49" spans="1:6">
      <c r="A49" s="222" t="s">
        <v>333</v>
      </c>
      <c r="B49" s="231" t="s">
        <v>334</v>
      </c>
      <c r="C49" s="224"/>
      <c r="D49" s="224"/>
      <c r="E49" s="232">
        <v>12.32384373</v>
      </c>
      <c r="F49" s="232">
        <v>0.45123903000000004</v>
      </c>
    </row>
    <row r="50" spans="1:6">
      <c r="A50" s="222" t="s">
        <v>335</v>
      </c>
      <c r="B50" s="223" t="s">
        <v>336</v>
      </c>
      <c r="C50" s="224"/>
      <c r="D50" s="224"/>
      <c r="E50" s="225">
        <v>3.7120770999999997</v>
      </c>
      <c r="F50" s="225">
        <v>2.4547702</v>
      </c>
    </row>
    <row r="51" spans="1:6">
      <c r="A51" s="222" t="s">
        <v>337</v>
      </c>
      <c r="B51" s="231" t="s">
        <v>338</v>
      </c>
      <c r="C51" s="234"/>
      <c r="D51" s="234"/>
      <c r="E51" s="235">
        <v>0.29333955</v>
      </c>
      <c r="F51" s="235">
        <v>0</v>
      </c>
    </row>
    <row r="52" spans="1:6">
      <c r="A52" s="222" t="s">
        <v>339</v>
      </c>
      <c r="B52" s="231" t="s">
        <v>340</v>
      </c>
      <c r="C52" s="240"/>
      <c r="D52" s="241"/>
      <c r="E52" s="236">
        <v>12.211032385999999</v>
      </c>
      <c r="F52" s="236">
        <v>0.100725234</v>
      </c>
    </row>
    <row r="53" spans="1:6">
      <c r="A53" s="226" t="s">
        <v>341</v>
      </c>
      <c r="B53" s="227" t="s">
        <v>342</v>
      </c>
      <c r="C53" s="228"/>
      <c r="D53" s="228"/>
      <c r="E53" s="233">
        <v>1.3924585819999997</v>
      </c>
      <c r="F53" s="233">
        <v>2.7849180000000001E-2</v>
      </c>
    </row>
    <row r="54" spans="1:6">
      <c r="A54" s="251" t="s">
        <v>79</v>
      </c>
      <c r="B54" s="252"/>
      <c r="C54" s="253"/>
      <c r="D54" s="253"/>
      <c r="E54" s="254">
        <v>61.198029368100009</v>
      </c>
      <c r="F54" s="254">
        <v>2.6595393699999996</v>
      </c>
    </row>
    <row r="55" spans="1:6" ht="15" customHeight="1">
      <c r="A55" s="222" t="s">
        <v>343</v>
      </c>
      <c r="B55" s="342" t="s">
        <v>344</v>
      </c>
      <c r="C55" s="342"/>
      <c r="D55" s="343"/>
      <c r="E55" s="225">
        <v>0.35000856899999999</v>
      </c>
      <c r="F55" s="225">
        <v>0.3335379</v>
      </c>
    </row>
    <row r="56" spans="1:6">
      <c r="A56" s="222" t="s">
        <v>345</v>
      </c>
      <c r="B56" s="231" t="s">
        <v>346</v>
      </c>
      <c r="C56" s="224"/>
      <c r="D56" s="224"/>
      <c r="E56" s="225">
        <v>5.1596254799999999</v>
      </c>
      <c r="F56" s="225">
        <v>0.36737215999999995</v>
      </c>
    </row>
    <row r="57" spans="1:6">
      <c r="A57" s="222" t="s">
        <v>347</v>
      </c>
      <c r="B57" s="231" t="s">
        <v>348</v>
      </c>
      <c r="C57" s="224"/>
      <c r="D57" s="224"/>
      <c r="E57" s="225">
        <v>45.863984320000007</v>
      </c>
      <c r="F57" s="225">
        <v>0.44273161999999999</v>
      </c>
    </row>
    <row r="58" spans="1:6">
      <c r="A58" s="222" t="s">
        <v>349</v>
      </c>
      <c r="B58" s="223" t="s">
        <v>350</v>
      </c>
      <c r="C58" s="224"/>
      <c r="D58" s="224"/>
      <c r="E58" s="225">
        <v>1.2282577871000002</v>
      </c>
      <c r="F58" s="225">
        <v>3.2710410000000002E-2</v>
      </c>
    </row>
    <row r="59" spans="1:6">
      <c r="A59" s="222" t="s">
        <v>351</v>
      </c>
      <c r="B59" s="231" t="s">
        <v>352</v>
      </c>
      <c r="C59" s="224"/>
      <c r="D59" s="224"/>
      <c r="E59" s="225">
        <v>6.9975897020000017</v>
      </c>
      <c r="F59" s="225">
        <v>1.3459228999999999</v>
      </c>
    </row>
    <row r="60" spans="1:6">
      <c r="A60" s="222" t="s">
        <v>353</v>
      </c>
      <c r="B60" s="231" t="s">
        <v>354</v>
      </c>
      <c r="C60" s="224"/>
      <c r="D60" s="224"/>
      <c r="E60" s="225">
        <v>5.2754540000000003E-2</v>
      </c>
      <c r="F60" s="225">
        <v>3.16E-3</v>
      </c>
    </row>
    <row r="61" spans="1:6">
      <c r="A61" s="226" t="s">
        <v>355</v>
      </c>
      <c r="B61" s="227" t="s">
        <v>356</v>
      </c>
      <c r="C61" s="242"/>
      <c r="D61" s="242"/>
      <c r="E61" s="243">
        <v>1.5458089700000002</v>
      </c>
      <c r="F61" s="243">
        <v>0.13410438</v>
      </c>
    </row>
    <row r="62" spans="1:6">
      <c r="A62" s="255" t="s">
        <v>80</v>
      </c>
      <c r="B62" s="256"/>
      <c r="C62" s="257"/>
      <c r="D62" s="257"/>
      <c r="E62" s="258">
        <v>2044.1072278338831</v>
      </c>
      <c r="F62" s="258">
        <v>196.75127729923199</v>
      </c>
    </row>
    <row r="63" spans="1:6">
      <c r="A63" s="255" t="s">
        <v>81</v>
      </c>
      <c r="B63" s="256"/>
      <c r="C63" s="259"/>
      <c r="D63" s="259"/>
      <c r="E63" s="260">
        <v>790.38054462675996</v>
      </c>
      <c r="F63" s="260">
        <v>84.131640783682002</v>
      </c>
    </row>
    <row r="64" spans="1:6">
      <c r="A64" s="248" t="s">
        <v>82</v>
      </c>
      <c r="B64" s="261"/>
      <c r="C64" s="262"/>
      <c r="D64" s="262"/>
      <c r="E64" s="254">
        <v>3.6493580888000001</v>
      </c>
      <c r="F64" s="254"/>
    </row>
    <row r="65" spans="1:6">
      <c r="A65" s="251" t="s">
        <v>83</v>
      </c>
      <c r="B65" s="252"/>
      <c r="C65" s="252"/>
      <c r="D65" s="252"/>
      <c r="E65" s="254">
        <v>1811.7778367999981</v>
      </c>
      <c r="F65" s="254">
        <v>19.420179290343356</v>
      </c>
    </row>
    <row r="66" spans="1:6">
      <c r="A66" s="222" t="s">
        <v>357</v>
      </c>
      <c r="B66" s="223" t="s">
        <v>358</v>
      </c>
      <c r="C66" s="224"/>
      <c r="D66" s="224"/>
      <c r="E66" s="225">
        <v>1637.1439255954201</v>
      </c>
      <c r="F66" s="225">
        <v>0.78614983573695574</v>
      </c>
    </row>
    <row r="67" spans="1:6">
      <c r="A67" s="222" t="s">
        <v>359</v>
      </c>
      <c r="B67" s="231" t="s">
        <v>360</v>
      </c>
      <c r="C67" s="224"/>
      <c r="D67" s="224"/>
      <c r="E67" s="225">
        <v>87.896258909452186</v>
      </c>
      <c r="F67" s="225">
        <v>15.581706851357952</v>
      </c>
    </row>
    <row r="68" spans="1:6">
      <c r="A68" s="226" t="s">
        <v>361</v>
      </c>
      <c r="B68" s="227" t="s">
        <v>362</v>
      </c>
      <c r="C68" s="228"/>
      <c r="D68" s="228"/>
      <c r="E68" s="229">
        <v>86.737652295125613</v>
      </c>
      <c r="F68" s="229">
        <v>3.0523226032484474</v>
      </c>
    </row>
    <row r="69" spans="1:6">
      <c r="A69" s="251" t="s">
        <v>84</v>
      </c>
      <c r="B69" s="252"/>
      <c r="C69" s="252"/>
      <c r="D69" s="252"/>
      <c r="E69" s="254">
        <v>227.12031168845502</v>
      </c>
      <c r="F69" s="254">
        <v>2.314848491252</v>
      </c>
    </row>
    <row r="70" spans="1:6">
      <c r="A70" s="222" t="s">
        <v>363</v>
      </c>
      <c r="B70" s="223" t="s">
        <v>364</v>
      </c>
      <c r="C70" s="224"/>
      <c r="D70" s="224"/>
      <c r="E70" s="225">
        <v>191.29493454898102</v>
      </c>
      <c r="F70" s="225">
        <v>0.82291422465600006</v>
      </c>
    </row>
    <row r="71" spans="1:6">
      <c r="A71" s="226" t="s">
        <v>365</v>
      </c>
      <c r="B71" s="244" t="s">
        <v>366</v>
      </c>
      <c r="C71" s="228"/>
      <c r="D71" s="228"/>
      <c r="E71" s="229">
        <v>35.825377139474007</v>
      </c>
      <c r="F71" s="229">
        <v>1.491934266596</v>
      </c>
    </row>
    <row r="72" spans="1:6">
      <c r="A72" s="251" t="s">
        <v>85</v>
      </c>
      <c r="B72" s="252"/>
      <c r="C72" s="253"/>
      <c r="D72" s="253"/>
      <c r="E72" s="254">
        <v>0.40664269999999997</v>
      </c>
      <c r="F72" s="254">
        <v>0.40044269999999998</v>
      </c>
    </row>
    <row r="73" spans="1:6">
      <c r="A73" s="222" t="s">
        <v>367</v>
      </c>
      <c r="B73" s="223" t="s">
        <v>368</v>
      </c>
      <c r="C73" s="224"/>
      <c r="D73" s="224"/>
      <c r="E73" s="225">
        <v>0.40044269999999998</v>
      </c>
      <c r="F73" s="225">
        <v>0.40044269999999998</v>
      </c>
    </row>
    <row r="74" spans="1:6">
      <c r="A74" s="226" t="s">
        <v>369</v>
      </c>
      <c r="B74" s="227" t="s">
        <v>370</v>
      </c>
      <c r="C74" s="228"/>
      <c r="D74" s="228"/>
      <c r="E74" s="229">
        <v>6.1999999999999998E-3</v>
      </c>
      <c r="F74" s="229">
        <v>0</v>
      </c>
    </row>
    <row r="75" spans="1:6">
      <c r="A75" s="230" t="s">
        <v>371</v>
      </c>
      <c r="B75" s="252"/>
      <c r="C75" s="253"/>
      <c r="D75" s="253"/>
      <c r="E75" s="254">
        <v>45.081688187676562</v>
      </c>
      <c r="F75" s="254">
        <v>2.392816641</v>
      </c>
    </row>
    <row r="76" spans="1:6">
      <c r="A76" s="222" t="s">
        <v>372</v>
      </c>
      <c r="B76" s="223" t="s">
        <v>373</v>
      </c>
      <c r="C76" s="224"/>
      <c r="D76" s="224"/>
      <c r="E76" s="225">
        <v>0.75343914469999984</v>
      </c>
      <c r="F76" s="225">
        <v>5.5441379999999998E-2</v>
      </c>
    </row>
    <row r="77" spans="1:6">
      <c r="A77" s="222" t="s">
        <v>374</v>
      </c>
      <c r="B77" s="231" t="s">
        <v>375</v>
      </c>
      <c r="C77" s="237"/>
      <c r="D77" s="237"/>
      <c r="E77" s="225">
        <v>3.23705759</v>
      </c>
      <c r="F77" s="225">
        <v>0.25024724999999998</v>
      </c>
    </row>
    <row r="78" spans="1:6">
      <c r="A78" s="222" t="s">
        <v>376</v>
      </c>
      <c r="B78" s="223" t="s">
        <v>377</v>
      </c>
      <c r="C78" s="237"/>
      <c r="D78" s="237"/>
      <c r="E78" s="225">
        <v>3.3189217500000008</v>
      </c>
      <c r="F78" s="225">
        <v>0.11339999000000001</v>
      </c>
    </row>
    <row r="79" spans="1:6">
      <c r="A79" s="222" t="s">
        <v>378</v>
      </c>
      <c r="B79" s="231" t="s">
        <v>379</v>
      </c>
      <c r="C79" s="237"/>
      <c r="D79" s="237"/>
      <c r="E79" s="225">
        <v>0</v>
      </c>
      <c r="F79" s="225"/>
    </row>
    <row r="80" spans="1:6">
      <c r="A80" s="222" t="s">
        <v>380</v>
      </c>
      <c r="B80" s="223" t="s">
        <v>381</v>
      </c>
      <c r="C80" s="237"/>
      <c r="D80" s="237"/>
      <c r="E80" s="225">
        <v>2.3336858039999999</v>
      </c>
      <c r="F80" s="225">
        <v>0.15231898000000002</v>
      </c>
    </row>
    <row r="81" spans="1:6">
      <c r="A81" s="222" t="s">
        <v>382</v>
      </c>
      <c r="B81" s="223" t="s">
        <v>383</v>
      </c>
      <c r="C81" s="237"/>
      <c r="D81" s="237"/>
      <c r="E81" s="225">
        <v>0.32094900100000001</v>
      </c>
      <c r="F81" s="225">
        <v>0</v>
      </c>
    </row>
    <row r="82" spans="1:6">
      <c r="A82" s="222" t="s">
        <v>384</v>
      </c>
      <c r="B82" s="231" t="s">
        <v>385</v>
      </c>
      <c r="C82" s="224"/>
      <c r="D82" s="224"/>
      <c r="E82" s="225">
        <v>0</v>
      </c>
      <c r="F82" s="225"/>
    </row>
    <row r="83" spans="1:6">
      <c r="A83" s="222" t="s">
        <v>386</v>
      </c>
      <c r="B83" s="223" t="s">
        <v>387</v>
      </c>
      <c r="C83" s="237"/>
      <c r="D83" s="237"/>
      <c r="E83" s="225">
        <v>1.2226580920000001</v>
      </c>
      <c r="F83" s="225">
        <v>0.3477229</v>
      </c>
    </row>
    <row r="84" spans="1:6">
      <c r="A84" s="222" t="s">
        <v>388</v>
      </c>
      <c r="B84" s="231" t="s">
        <v>389</v>
      </c>
      <c r="C84" s="237"/>
      <c r="D84" s="237"/>
      <c r="E84" s="225">
        <v>2.0128755590000003</v>
      </c>
      <c r="F84" s="225">
        <v>5.3443890000000001E-2</v>
      </c>
    </row>
    <row r="85" spans="1:6" ht="15" customHeight="1">
      <c r="A85" s="222" t="s">
        <v>390</v>
      </c>
      <c r="B85" s="342" t="s">
        <v>415</v>
      </c>
      <c r="C85" s="342"/>
      <c r="D85" s="343"/>
      <c r="E85" s="225">
        <v>0.38172060800000007</v>
      </c>
      <c r="F85" s="225">
        <v>1.736948E-2</v>
      </c>
    </row>
    <row r="86" spans="1:6">
      <c r="A86" s="222" t="s">
        <v>391</v>
      </c>
      <c r="B86" s="223" t="s">
        <v>392</v>
      </c>
      <c r="C86" s="237"/>
      <c r="D86" s="237"/>
      <c r="E86" s="225">
        <v>1.3695228500000001</v>
      </c>
      <c r="F86" s="225">
        <v>0</v>
      </c>
    </row>
    <row r="87" spans="1:6">
      <c r="A87" s="222" t="s">
        <v>393</v>
      </c>
      <c r="B87" s="231" t="s">
        <v>394</v>
      </c>
      <c r="C87" s="224"/>
      <c r="D87" s="224"/>
      <c r="E87" s="225">
        <v>2.3961707190000001</v>
      </c>
      <c r="F87" s="225">
        <v>0.12460088000000001</v>
      </c>
    </row>
    <row r="88" spans="1:6">
      <c r="A88" s="222" t="s">
        <v>395</v>
      </c>
      <c r="B88" s="231" t="s">
        <v>396</v>
      </c>
      <c r="C88" s="224"/>
      <c r="D88" s="224"/>
      <c r="E88" s="225">
        <v>2.6376180609765627</v>
      </c>
      <c r="F88" s="225">
        <v>0.32970228000000001</v>
      </c>
    </row>
    <row r="89" spans="1:6">
      <c r="A89" s="222" t="s">
        <v>397</v>
      </c>
      <c r="B89" s="223" t="s">
        <v>398</v>
      </c>
      <c r="C89" s="224"/>
      <c r="D89" s="224"/>
      <c r="E89" s="225">
        <v>0</v>
      </c>
      <c r="F89" s="225"/>
    </row>
    <row r="90" spans="1:6" ht="15" customHeight="1">
      <c r="A90" s="222" t="s">
        <v>399</v>
      </c>
      <c r="B90" s="342" t="s">
        <v>416</v>
      </c>
      <c r="C90" s="342"/>
      <c r="D90" s="343"/>
      <c r="E90" s="225">
        <v>1.86153967</v>
      </c>
      <c r="F90" s="225">
        <v>9.870836999999999E-2</v>
      </c>
    </row>
    <row r="91" spans="1:6">
      <c r="A91" s="222" t="s">
        <v>400</v>
      </c>
      <c r="B91" s="223" t="s">
        <v>401</v>
      </c>
      <c r="C91" s="224"/>
      <c r="D91" s="224"/>
      <c r="E91" s="225">
        <v>17.27413859</v>
      </c>
      <c r="F91" s="225">
        <v>0.63748209999999994</v>
      </c>
    </row>
    <row r="92" spans="1:6">
      <c r="A92" s="222" t="s">
        <v>402</v>
      </c>
      <c r="B92" s="231" t="s">
        <v>403</v>
      </c>
      <c r="C92" s="224"/>
      <c r="D92" s="224"/>
      <c r="E92" s="225">
        <v>3.7927545580000004</v>
      </c>
      <c r="F92" s="225">
        <v>0.19722323</v>
      </c>
    </row>
    <row r="93" spans="1:6" ht="15" customHeight="1">
      <c r="A93" s="226" t="s">
        <v>404</v>
      </c>
      <c r="B93" s="245" t="s">
        <v>405</v>
      </c>
      <c r="C93" s="220"/>
      <c r="D93" s="220"/>
      <c r="E93" s="229">
        <v>2.168636191</v>
      </c>
      <c r="F93" s="229">
        <v>1.5155910999999999E-2</v>
      </c>
    </row>
    <row r="94" spans="1:6">
      <c r="A94" s="251" t="s">
        <v>87</v>
      </c>
      <c r="B94" s="252"/>
      <c r="C94" s="253"/>
      <c r="D94" s="253"/>
      <c r="E94" s="254">
        <v>133.48794651999998</v>
      </c>
      <c r="F94" s="254">
        <v>5.5393223000000003</v>
      </c>
    </row>
    <row r="95" spans="1:6">
      <c r="A95" s="222" t="s">
        <v>406</v>
      </c>
      <c r="B95" s="223" t="s">
        <v>407</v>
      </c>
      <c r="C95" s="224"/>
      <c r="D95" s="224"/>
      <c r="E95" s="225">
        <v>0</v>
      </c>
      <c r="F95" s="225"/>
    </row>
    <row r="96" spans="1:6">
      <c r="A96" s="222" t="s">
        <v>408</v>
      </c>
      <c r="B96" s="231" t="s">
        <v>409</v>
      </c>
      <c r="C96" s="234"/>
      <c r="D96" s="234"/>
      <c r="E96" s="235">
        <v>88.663151999999997</v>
      </c>
      <c r="F96" s="235">
        <v>3.5144752000000001</v>
      </c>
    </row>
    <row r="97" spans="1:6">
      <c r="A97" s="222" t="s">
        <v>410</v>
      </c>
      <c r="B97" s="231" t="s">
        <v>411</v>
      </c>
      <c r="C97" s="240"/>
      <c r="D97" s="241"/>
      <c r="E97" s="236">
        <v>10.979199380000001</v>
      </c>
      <c r="F97" s="236">
        <v>0</v>
      </c>
    </row>
    <row r="98" spans="1:6">
      <c r="A98" s="226" t="s">
        <v>412</v>
      </c>
      <c r="B98" s="227" t="s">
        <v>413</v>
      </c>
      <c r="C98" s="228"/>
      <c r="D98" s="228"/>
      <c r="E98" s="229">
        <v>33.84559514</v>
      </c>
      <c r="F98" s="229">
        <v>2.0248471000000001</v>
      </c>
    </row>
    <row r="99" spans="1:6">
      <c r="A99" s="251" t="s">
        <v>88</v>
      </c>
      <c r="B99" s="252"/>
      <c r="C99" s="253"/>
      <c r="D99" s="253"/>
      <c r="E99" s="254">
        <v>190.34889440899997</v>
      </c>
      <c r="F99" s="254">
        <v>10.12996403</v>
      </c>
    </row>
    <row r="100" spans="1:6">
      <c r="A100" s="246" t="s">
        <v>89</v>
      </c>
      <c r="B100" s="223" t="s">
        <v>64</v>
      </c>
      <c r="C100" s="224"/>
      <c r="D100" s="224"/>
      <c r="E100" s="225">
        <v>185.64768239999998</v>
      </c>
      <c r="F100" s="225">
        <v>9.8855009999999996</v>
      </c>
    </row>
    <row r="101" spans="1:6">
      <c r="A101" s="246" t="s">
        <v>90</v>
      </c>
      <c r="B101" s="223" t="s">
        <v>91</v>
      </c>
      <c r="C101" s="224"/>
      <c r="D101" s="224"/>
      <c r="E101" s="225">
        <v>4.7012120089999998</v>
      </c>
      <c r="F101" s="225">
        <v>0.24446303</v>
      </c>
    </row>
    <row r="102" spans="1:6">
      <c r="A102" s="263" t="s">
        <v>414</v>
      </c>
      <c r="B102" s="264"/>
      <c r="C102" s="265"/>
      <c r="D102" s="265"/>
      <c r="E102" s="266">
        <v>6568.5820992663721</v>
      </c>
      <c r="F102" s="266">
        <v>371.10846488550936</v>
      </c>
    </row>
    <row r="103" spans="1:6">
      <c r="A103" s="89"/>
      <c r="B103" s="89"/>
      <c r="C103" s="89"/>
      <c r="D103" s="89"/>
      <c r="E103" s="89"/>
      <c r="F103" s="89"/>
    </row>
    <row r="104" spans="1:6">
      <c r="A104" s="3" t="s">
        <v>441</v>
      </c>
    </row>
  </sheetData>
  <mergeCells count="9">
    <mergeCell ref="B85:D85"/>
    <mergeCell ref="B90:D90"/>
    <mergeCell ref="A4:D5"/>
    <mergeCell ref="E5:F5"/>
    <mergeCell ref="E3:F3"/>
    <mergeCell ref="B10:D10"/>
    <mergeCell ref="B12:D12"/>
    <mergeCell ref="B35:D35"/>
    <mergeCell ref="B55:D5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D26"/>
  <sheetViews>
    <sheetView zoomScale="90" zoomScaleNormal="90" workbookViewId="0">
      <selection activeCell="G33" sqref="G33"/>
    </sheetView>
  </sheetViews>
  <sheetFormatPr baseColWidth="10" defaultRowHeight="15"/>
  <cols>
    <col min="1" max="16384" width="11" style="1"/>
  </cols>
  <sheetData>
    <row r="1" spans="1:4">
      <c r="A1" s="1" t="s">
        <v>260</v>
      </c>
    </row>
    <row r="3" spans="1:4">
      <c r="A3" s="7" t="s">
        <v>14</v>
      </c>
      <c r="B3" s="7" t="s">
        <v>9</v>
      </c>
      <c r="C3" s="7" t="s">
        <v>92</v>
      </c>
      <c r="D3" s="7" t="s">
        <v>30</v>
      </c>
    </row>
    <row r="4" spans="1:4">
      <c r="A4" s="7"/>
      <c r="B4" s="7" t="s">
        <v>22</v>
      </c>
      <c r="C4" s="7" t="s">
        <v>22</v>
      </c>
      <c r="D4" s="7" t="s">
        <v>66</v>
      </c>
    </row>
    <row r="5" spans="1:4">
      <c r="A5" s="6">
        <v>2003</v>
      </c>
      <c r="B5" s="3">
        <v>24</v>
      </c>
      <c r="C5" s="3"/>
      <c r="D5" s="19">
        <v>8016</v>
      </c>
    </row>
    <row r="6" spans="1:4">
      <c r="A6" s="6">
        <v>2004</v>
      </c>
      <c r="B6" s="9">
        <v>46</v>
      </c>
      <c r="C6" s="9">
        <v>91</v>
      </c>
      <c r="D6" s="20">
        <v>28357.919999999998</v>
      </c>
    </row>
    <row r="7" spans="1:4">
      <c r="A7" s="6">
        <v>2005</v>
      </c>
      <c r="B7" s="3">
        <v>56</v>
      </c>
      <c r="C7" s="3">
        <v>115</v>
      </c>
      <c r="D7" s="19">
        <v>24051.72</v>
      </c>
    </row>
    <row r="8" spans="1:4">
      <c r="A8" s="6">
        <v>2006</v>
      </c>
      <c r="B8" s="9">
        <v>21</v>
      </c>
      <c r="C8" s="9">
        <v>42</v>
      </c>
      <c r="D8" s="20">
        <v>9008.94</v>
      </c>
    </row>
    <row r="9" spans="1:4">
      <c r="A9" s="6">
        <v>2007</v>
      </c>
      <c r="B9" s="3">
        <v>42</v>
      </c>
      <c r="C9" s="3">
        <v>116</v>
      </c>
      <c r="D9" s="19">
        <v>24633.18</v>
      </c>
    </row>
    <row r="10" spans="1:4">
      <c r="A10" s="6">
        <v>2008</v>
      </c>
      <c r="B10" s="9">
        <v>12</v>
      </c>
      <c r="C10" s="9">
        <v>51</v>
      </c>
      <c r="D10" s="20">
        <v>11206</v>
      </c>
    </row>
    <row r="11" spans="1:4">
      <c r="A11" s="6">
        <v>2009</v>
      </c>
      <c r="B11" s="3">
        <v>5</v>
      </c>
      <c r="C11" s="3">
        <v>11</v>
      </c>
      <c r="D11" s="19">
        <v>2376.6999999999998</v>
      </c>
    </row>
    <row r="12" spans="1:4">
      <c r="A12" s="6">
        <v>2010</v>
      </c>
      <c r="B12" s="9">
        <v>29</v>
      </c>
      <c r="C12" s="9">
        <v>92</v>
      </c>
      <c r="D12" s="20">
        <v>40185.199999999997</v>
      </c>
    </row>
    <row r="13" spans="1:4">
      <c r="A13" s="6">
        <v>2011</v>
      </c>
      <c r="B13" s="3">
        <v>34</v>
      </c>
      <c r="C13" s="3">
        <v>145</v>
      </c>
      <c r="D13" s="19">
        <v>67809.86</v>
      </c>
    </row>
    <row r="14" spans="1:4">
      <c r="A14" s="6">
        <v>2012</v>
      </c>
      <c r="B14" s="9">
        <v>27</v>
      </c>
      <c r="C14" s="9">
        <v>71</v>
      </c>
      <c r="D14" s="20">
        <v>34963.879999999997</v>
      </c>
    </row>
    <row r="15" spans="1:4">
      <c r="A15" s="6">
        <v>2013</v>
      </c>
      <c r="B15" s="3">
        <v>25</v>
      </c>
      <c r="C15" s="3">
        <v>86</v>
      </c>
      <c r="D15" s="19">
        <v>44215.48</v>
      </c>
    </row>
    <row r="16" spans="1:4">
      <c r="A16" s="6">
        <v>2014</v>
      </c>
      <c r="B16" s="9">
        <v>36</v>
      </c>
      <c r="C16" s="9">
        <v>79</v>
      </c>
      <c r="D16" s="20">
        <v>45893.36</v>
      </c>
    </row>
    <row r="17" spans="1:4">
      <c r="A17" s="6">
        <v>2015</v>
      </c>
      <c r="B17" s="3">
        <v>28</v>
      </c>
      <c r="C17" s="3">
        <v>77</v>
      </c>
      <c r="D17" s="19">
        <v>37524.43</v>
      </c>
    </row>
    <row r="18" spans="1:4">
      <c r="A18" s="6">
        <v>2016</v>
      </c>
      <c r="B18" s="9">
        <v>46</v>
      </c>
      <c r="C18" s="9">
        <v>162</v>
      </c>
      <c r="D18" s="20">
        <v>81347.649999999994</v>
      </c>
    </row>
    <row r="19" spans="1:4">
      <c r="A19" s="6">
        <v>2017</v>
      </c>
      <c r="B19" s="3">
        <v>22</v>
      </c>
      <c r="C19" s="3">
        <v>93</v>
      </c>
      <c r="D19" s="19">
        <v>47163.519999999997</v>
      </c>
    </row>
    <row r="20" spans="1:4">
      <c r="A20" s="6">
        <v>2018</v>
      </c>
      <c r="B20" s="9">
        <v>36</v>
      </c>
      <c r="C20" s="9">
        <f>78+19</f>
        <v>97</v>
      </c>
      <c r="D20" s="20">
        <f>10493.01+41422.61</f>
        <v>51915.62</v>
      </c>
    </row>
    <row r="21" spans="1:4">
      <c r="A21" s="6">
        <v>2019</v>
      </c>
      <c r="B21" s="3">
        <v>15</v>
      </c>
      <c r="C21" s="3">
        <v>46</v>
      </c>
      <c r="D21" s="19">
        <v>25972.58</v>
      </c>
    </row>
    <row r="22" spans="1:4">
      <c r="A22" s="10">
        <v>2020</v>
      </c>
      <c r="B22" s="10">
        <v>42</v>
      </c>
      <c r="C22" s="10">
        <v>166</v>
      </c>
      <c r="D22" s="21">
        <v>86585.76</v>
      </c>
    </row>
    <row r="24" spans="1:4">
      <c r="A24" s="1" t="s">
        <v>93</v>
      </c>
    </row>
    <row r="26" spans="1:4">
      <c r="C26" s="17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Inhalt_11</vt:lpstr>
      <vt:lpstr>11_01</vt:lpstr>
      <vt:lpstr>11_02</vt:lpstr>
      <vt:lpstr>11_03</vt:lpstr>
      <vt:lpstr>11_04</vt:lpstr>
      <vt:lpstr>11_05</vt:lpstr>
      <vt:lpstr>11_06</vt:lpstr>
      <vt:lpstr>11_07</vt:lpstr>
      <vt:lpstr>11_08</vt:lpstr>
      <vt:lpstr>11_09</vt:lpstr>
      <vt:lpstr>11_10</vt:lpstr>
      <vt:lpstr>11_11</vt:lpstr>
      <vt:lpstr>11_12</vt:lpstr>
      <vt:lpstr>11_13</vt:lpstr>
      <vt:lpstr>11_14</vt:lpstr>
      <vt:lpstr>11_15</vt:lpstr>
      <vt:lpstr>11_16</vt:lpstr>
      <vt:lpstr>'11_02'!Druckbereich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Kummer Roman</cp:lastModifiedBy>
  <dcterms:created xsi:type="dcterms:W3CDTF">2018-03-27T14:33:31Z</dcterms:created>
  <dcterms:modified xsi:type="dcterms:W3CDTF">2022-03-29T08:09:17Z</dcterms:modified>
</cp:coreProperties>
</file>