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C4515D99-7CA2-41E3-A6CE-EAEAB8EED9D4}" xr6:coauthVersionLast="36" xr6:coauthVersionMax="36" xr10:uidLastSave="{00000000-0000-0000-0000-000000000000}"/>
  <bookViews>
    <workbookView xWindow="0" yWindow="0" windowWidth="20700" windowHeight="7845" activeTab="1" xr2:uid="{00000000-000D-0000-FFFF-FFFF00000000}"/>
  </bookViews>
  <sheets>
    <sheet name="Inhalt_9" sheetId="2" r:id="rId1"/>
    <sheet name="09_01" sheetId="1" r:id="rId2"/>
    <sheet name="09_02" sheetId="3" r:id="rId3"/>
    <sheet name="09_03" sheetId="4" r:id="rId4"/>
    <sheet name="09_04" sheetId="5" r:id="rId5"/>
    <sheet name="09_0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D7" i="5"/>
  <c r="C7" i="5"/>
  <c r="B7" i="5"/>
  <c r="E5" i="5"/>
  <c r="D5" i="5"/>
  <c r="C5" i="5"/>
  <c r="B5" i="5"/>
  <c r="E7" i="4"/>
  <c r="D7" i="4"/>
  <c r="C7" i="4"/>
  <c r="B7" i="4"/>
  <c r="E8" i="3"/>
  <c r="C8" i="3"/>
  <c r="E5" i="3"/>
  <c r="D5" i="3"/>
  <c r="C5" i="3"/>
  <c r="B5" i="3"/>
  <c r="E8" i="1"/>
  <c r="D8" i="1"/>
  <c r="D5" i="1" s="1"/>
  <c r="C8" i="1"/>
  <c r="C5" i="1" s="1"/>
  <c r="B8" i="1"/>
  <c r="B5" i="1" s="1"/>
  <c r="E5" i="1"/>
</calcChain>
</file>

<file path=xl/sharedStrings.xml><?xml version="1.0" encoding="utf-8"?>
<sst xmlns="http://schemas.openxmlformats.org/spreadsheetml/2006/main" count="114" uniqueCount="43">
  <si>
    <t>Tabelle</t>
  </si>
  <si>
    <t>Titel</t>
  </si>
  <si>
    <t>Gebiet</t>
  </si>
  <si>
    <t>Quelle</t>
  </si>
  <si>
    <t>09_01</t>
  </si>
  <si>
    <t>09_02</t>
  </si>
  <si>
    <t>09_03</t>
  </si>
  <si>
    <t>Burgenland</t>
  </si>
  <si>
    <t xml:space="preserve"> ,</t>
  </si>
  <si>
    <t>SVS</t>
  </si>
  <si>
    <t>Versichertenstand in der Pensionsversicherung, Bereich Landwirtschaft, Österreich und Burgenland</t>
  </si>
  <si>
    <t>Anzahl der Pensionen, Bereich Landwirtschaft, Österreich und Burgenland</t>
  </si>
  <si>
    <t>Anzahl Ausgleichzulagenfälle, Bereich Landwirtschaft, Österreich und Burgenland</t>
  </si>
  <si>
    <t>Versichertenstand in der Krankenversicherung, Bereich Landwirtschaft, Österreich und Burgenland</t>
  </si>
  <si>
    <t>Anzahl der Betriebe in der Unfallversicherung, Bereich Landwirtschaft, Österreich und Burgenland</t>
  </si>
  <si>
    <t>09_04</t>
  </si>
  <si>
    <t>09_05</t>
  </si>
  <si>
    <t>Burgenland, Österreich</t>
  </si>
  <si>
    <t xml:space="preserve">Österreich </t>
  </si>
  <si>
    <t>Alle Versicherten</t>
  </si>
  <si>
    <t xml:space="preserve">  davon Frauen</t>
  </si>
  <si>
    <t>Betriebsführer</t>
  </si>
  <si>
    <t>Hauptberuflich beschäftigte Ehegatten 
und Übergeber</t>
  </si>
  <si>
    <t>Hauptberuflich beschäftigte Kinder</t>
  </si>
  <si>
    <t>Freiwillig Versicherte</t>
  </si>
  <si>
    <t>Quelle: SVS; Stand: jeweils zum 31.12.</t>
  </si>
  <si>
    <t>Tabelle 09_01: Versichertenstand in der Pensionsversicherung, Bereich Landwirtschaft, Österreich und Burgenland</t>
  </si>
  <si>
    <t>Alle Pensionen</t>
  </si>
  <si>
    <t>Erwerbsunfähigkeitspensionen</t>
  </si>
  <si>
    <t>Alterspensionen</t>
  </si>
  <si>
    <t>Witwen(Witwer)pensionen</t>
  </si>
  <si>
    <t>Waisenpensionen</t>
  </si>
  <si>
    <t>Tabelle: 09_02: Anzahl der Pensionen, Bereich Landwirtschaft, Österreich und Burgenland</t>
  </si>
  <si>
    <t>Tabelle 09_03: Anzahl Ausgleichzulagenfälle, Bereich Landwirtschaft, Österreich und Burgenland</t>
  </si>
  <si>
    <t>Pensionen</t>
  </si>
  <si>
    <t xml:space="preserve">Ausgleichszulagenfälle </t>
  </si>
  <si>
    <t>in Prozent der Pensionen</t>
  </si>
  <si>
    <t>Tabelle 09_04: Versichertenstand in der Krankenversicherung, Bereich Landwirtschaft, Österreich und Burgenland</t>
  </si>
  <si>
    <t>Tabelle 09_05: Anzahl der Betriebe in der Unfallversicherung, Bereich Landwirtschaft, Österreich und Burgenland</t>
  </si>
  <si>
    <t>Hauptberuflich beschäftigte Ehegatten
und Übergeber</t>
  </si>
  <si>
    <t>Kinderbetreuungsgeldbezieher</t>
  </si>
  <si>
    <t>Pensionisten</t>
  </si>
  <si>
    <t>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</si>
</sst>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&quot;    &quot;"/>
    <numFmt numFmtId="167" formatCode="#,##0\ \ \ \ "/>
  </numFmts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7" fontId="2" fillId="0" borderId="11" xfId="0" applyNumberFormat="1" applyFont="1" applyBorder="1" applyAlignment="1">
      <alignment vertical="center"/>
    </xf>
    <xf numFmtId="167" fontId="2" fillId="0" borderId="5" xfId="0" applyNumberFormat="1" applyFont="1" applyBorder="1" applyAlignment="1">
      <alignment vertical="center"/>
    </xf>
    <xf numFmtId="167" fontId="2" fillId="0" borderId="12" xfId="0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7" fontId="3" fillId="0" borderId="8" xfId="0" applyNumberFormat="1" applyFont="1" applyBorder="1" applyAlignment="1">
      <alignment vertical="center"/>
    </xf>
    <xf numFmtId="167" fontId="3" fillId="0" borderId="9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7" fontId="1" fillId="0" borderId="15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vertical="center"/>
    </xf>
    <xf numFmtId="167" fontId="1" fillId="0" borderId="12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167" fontId="1" fillId="0" borderId="18" xfId="0" applyNumberFormat="1" applyFont="1" applyBorder="1" applyAlignment="1">
      <alignment vertical="center"/>
    </xf>
    <xf numFmtId="167" fontId="1" fillId="0" borderId="17" xfId="0" applyNumberFormat="1" applyFont="1" applyBorder="1" applyAlignment="1">
      <alignment vertical="center"/>
    </xf>
    <xf numFmtId="167" fontId="1" fillId="0" borderId="19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7" fontId="1" fillId="0" borderId="20" xfId="0" applyNumberFormat="1" applyFont="1" applyBorder="1" applyAlignment="1">
      <alignment vertical="center"/>
    </xf>
    <xf numFmtId="167" fontId="1" fillId="0" borderId="21" xfId="0" applyNumberFormat="1" applyFont="1" applyBorder="1" applyAlignment="1">
      <alignment vertical="center"/>
    </xf>
    <xf numFmtId="167" fontId="1" fillId="0" borderId="22" xfId="0" applyNumberFormat="1" applyFont="1" applyBorder="1" applyAlignment="1">
      <alignment vertical="center"/>
    </xf>
    <xf numFmtId="167" fontId="1" fillId="0" borderId="23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7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7" fontId="2" fillId="0" borderId="29" xfId="0" applyNumberFormat="1" applyFont="1" applyBorder="1" applyAlignment="1">
      <alignment vertical="center"/>
    </xf>
    <xf numFmtId="167" fontId="2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>
      <alignment horizontal="right"/>
    </xf>
    <xf numFmtId="165" fontId="2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7" fontId="2" fillId="0" borderId="18" xfId="0" applyNumberFormat="1" applyFont="1" applyBorder="1" applyAlignment="1">
      <alignment vertical="center"/>
    </xf>
    <xf numFmtId="167" fontId="2" fillId="0" borderId="17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9" fontId="1" fillId="0" borderId="19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1" fillId="0" borderId="36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167" fontId="1" fillId="0" borderId="37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7" fontId="1" fillId="0" borderId="38" xfId="0" applyNumberFormat="1" applyFont="1" applyBorder="1" applyAlignment="1">
      <alignment vertical="center"/>
    </xf>
    <xf numFmtId="167" fontId="1" fillId="0" borderId="35" xfId="0" applyNumberFormat="1" applyFont="1" applyBorder="1" applyAlignment="1">
      <alignment vertical="center"/>
    </xf>
    <xf numFmtId="0" fontId="4" fillId="0" borderId="0" xfId="0" applyFont="1"/>
    <xf numFmtId="167" fontId="1" fillId="0" borderId="11" xfId="0" applyNumberFormat="1" applyFont="1" applyBorder="1" applyAlignment="1">
      <alignment vertical="center"/>
    </xf>
    <xf numFmtId="0" fontId="4" fillId="2" borderId="0" xfId="0" applyFont="1" applyFill="1"/>
    <xf numFmtId="0" fontId="5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4E7F5704-2114-4201-AF3C-27A5E6A39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6"/>
  <sheetViews>
    <sheetView workbookViewId="0">
      <selection activeCell="E8" sqref="E8"/>
    </sheetView>
  </sheetViews>
  <sheetFormatPr baseColWidth="10" defaultRowHeight="12.75" x14ac:dyDescent="0.2"/>
  <cols>
    <col min="1" max="1" width="6" style="75" bestFit="1" customWidth="1"/>
    <col min="2" max="2" width="73.875" style="75" bestFit="1" customWidth="1"/>
    <col min="3" max="3" width="17.625" style="75" bestFit="1" customWidth="1"/>
    <col min="4" max="4" width="5.5" style="75" bestFit="1" customWidth="1"/>
    <col min="5" max="16384" width="11" style="75"/>
  </cols>
  <sheetData>
    <row r="1" spans="1:4" x14ac:dyDescent="0.2">
      <c r="A1" s="74" t="s">
        <v>0</v>
      </c>
      <c r="B1" s="74" t="s">
        <v>1</v>
      </c>
      <c r="C1" s="74" t="s">
        <v>2</v>
      </c>
      <c r="D1" s="74" t="s">
        <v>3</v>
      </c>
    </row>
    <row r="2" spans="1:4" x14ac:dyDescent="0.2">
      <c r="A2" s="72" t="s">
        <v>4</v>
      </c>
      <c r="B2" s="72" t="s">
        <v>10</v>
      </c>
      <c r="C2" s="72" t="s">
        <v>17</v>
      </c>
      <c r="D2" s="72" t="s">
        <v>9</v>
      </c>
    </row>
    <row r="3" spans="1:4" x14ac:dyDescent="0.2">
      <c r="A3" s="72" t="s">
        <v>5</v>
      </c>
      <c r="B3" s="72" t="s">
        <v>11</v>
      </c>
      <c r="C3" s="72" t="s">
        <v>17</v>
      </c>
      <c r="D3" s="72" t="s">
        <v>9</v>
      </c>
    </row>
    <row r="4" spans="1:4" x14ac:dyDescent="0.2">
      <c r="A4" s="72" t="s">
        <v>6</v>
      </c>
      <c r="B4" s="72" t="s">
        <v>12</v>
      </c>
      <c r="C4" s="72" t="s">
        <v>17</v>
      </c>
      <c r="D4" s="72" t="s">
        <v>9</v>
      </c>
    </row>
    <row r="5" spans="1:4" x14ac:dyDescent="0.2">
      <c r="A5" s="72" t="s">
        <v>15</v>
      </c>
      <c r="B5" s="72" t="s">
        <v>13</v>
      </c>
      <c r="C5" s="72" t="s">
        <v>17</v>
      </c>
      <c r="D5" s="72" t="s">
        <v>9</v>
      </c>
    </row>
    <row r="6" spans="1:4" x14ac:dyDescent="0.2">
      <c r="A6" s="72" t="s">
        <v>16</v>
      </c>
      <c r="B6" s="72" t="s">
        <v>14</v>
      </c>
      <c r="C6" s="72" t="s">
        <v>17</v>
      </c>
      <c r="D6" s="72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F12"/>
  <sheetViews>
    <sheetView tabSelected="1" workbookViewId="0">
      <selection activeCell="M9" sqref="M9"/>
    </sheetView>
  </sheetViews>
  <sheetFormatPr baseColWidth="10" defaultColWidth="9.375" defaultRowHeight="10.15" customHeight="1" x14ac:dyDescent="0.2"/>
  <cols>
    <col min="1" max="1" width="30.375" style="44" customWidth="1"/>
    <col min="2" max="5" width="10.625" style="44" customWidth="1"/>
    <col min="6" max="9" width="6.75" style="44" customWidth="1"/>
    <col min="10" max="10" width="6.75" style="47" customWidth="1"/>
    <col min="11" max="11" width="6.75" style="44" customWidth="1"/>
    <col min="12" max="12" width="5.75" style="44" customWidth="1"/>
    <col min="13" max="16384" width="9.375" style="44"/>
  </cols>
  <sheetData>
    <row r="1" spans="1:84" s="40" customFormat="1" ht="12.75" x14ac:dyDescent="0.2">
      <c r="A1" s="35" t="s">
        <v>26</v>
      </c>
      <c r="B1" s="36"/>
      <c r="C1" s="37"/>
      <c r="D1" s="36"/>
      <c r="E1" s="36"/>
      <c r="F1" s="37"/>
      <c r="G1" s="37"/>
      <c r="H1" s="37"/>
      <c r="I1" s="37"/>
      <c r="J1" s="38"/>
      <c r="K1" s="39"/>
    </row>
    <row r="2" spans="1:84" ht="12.75" x14ac:dyDescent="0.2">
      <c r="A2" s="41"/>
      <c r="B2" s="41"/>
      <c r="C2" s="41"/>
      <c r="D2" s="41"/>
      <c r="E2" s="42"/>
      <c r="F2" s="42"/>
      <c r="G2" s="42"/>
      <c r="H2" s="42"/>
      <c r="I2" s="42"/>
      <c r="J2" s="43"/>
    </row>
    <row r="3" spans="1:84" s="45" customFormat="1" ht="12.75" x14ac:dyDescent="0.2">
      <c r="A3" s="1"/>
      <c r="B3" s="76">
        <v>2019</v>
      </c>
      <c r="C3" s="76"/>
      <c r="D3" s="76">
        <v>2020</v>
      </c>
      <c r="E3" s="7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</row>
    <row r="4" spans="1:84" s="45" customFormat="1" ht="12.75" x14ac:dyDescent="0.2">
      <c r="A4" s="2"/>
      <c r="B4" s="77" t="s">
        <v>18</v>
      </c>
      <c r="C4" s="78" t="s">
        <v>7</v>
      </c>
      <c r="D4" s="77" t="s">
        <v>18</v>
      </c>
      <c r="E4" s="78" t="s">
        <v>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</row>
    <row r="5" spans="1:84" ht="12.75" x14ac:dyDescent="0.2">
      <c r="A5" s="3" t="s">
        <v>19</v>
      </c>
      <c r="B5" s="4">
        <f>SUM(B7:B10)</f>
        <v>132554</v>
      </c>
      <c r="C5" s="5">
        <f>SUM(C7:C10)</f>
        <v>5134</v>
      </c>
      <c r="D5" s="6">
        <f>SUM(D7:D10)</f>
        <v>130788</v>
      </c>
      <c r="E5" s="7">
        <f>SUM(E7:E10)</f>
        <v>4995</v>
      </c>
      <c r="F5" s="42"/>
      <c r="G5" s="42"/>
      <c r="H5" s="42"/>
      <c r="I5" s="42"/>
      <c r="J5" s="46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</row>
    <row r="6" spans="1:84" ht="12.75" x14ac:dyDescent="0.2">
      <c r="A6" s="8" t="s">
        <v>20</v>
      </c>
      <c r="B6" s="9">
        <v>52141</v>
      </c>
      <c r="C6" s="10">
        <v>1931</v>
      </c>
      <c r="D6" s="11">
        <v>51073</v>
      </c>
      <c r="E6" s="10">
        <v>1838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</row>
    <row r="7" spans="1:84" ht="10.15" customHeight="1" x14ac:dyDescent="0.2">
      <c r="A7" s="12" t="s">
        <v>21</v>
      </c>
      <c r="B7" s="13">
        <v>121337</v>
      </c>
      <c r="C7" s="14">
        <v>4911</v>
      </c>
      <c r="D7" s="15">
        <v>120115</v>
      </c>
      <c r="E7" s="16">
        <v>4800</v>
      </c>
    </row>
    <row r="8" spans="1:84" ht="10.15" customHeight="1" x14ac:dyDescent="0.2">
      <c r="A8" s="17" t="s">
        <v>22</v>
      </c>
      <c r="B8" s="18">
        <f>6956+294</f>
        <v>7250</v>
      </c>
      <c r="C8" s="19">
        <f>57+6</f>
        <v>63</v>
      </c>
      <c r="D8" s="20">
        <f>6729+261</f>
        <v>6990</v>
      </c>
      <c r="E8" s="21">
        <f>56+3</f>
        <v>59</v>
      </c>
    </row>
    <row r="9" spans="1:84" ht="10.15" customHeight="1" x14ac:dyDescent="0.2">
      <c r="A9" s="22" t="s">
        <v>23</v>
      </c>
      <c r="B9" s="20">
        <v>3783</v>
      </c>
      <c r="C9" s="21">
        <v>147</v>
      </c>
      <c r="D9" s="23">
        <v>3525</v>
      </c>
      <c r="E9" s="19">
        <v>125</v>
      </c>
    </row>
    <row r="10" spans="1:84" ht="10.15" customHeight="1" x14ac:dyDescent="0.2">
      <c r="A10" s="22" t="s">
        <v>24</v>
      </c>
      <c r="B10" s="24">
        <v>184</v>
      </c>
      <c r="C10" s="25">
        <v>13</v>
      </c>
      <c r="D10" s="23">
        <v>158</v>
      </c>
      <c r="E10" s="26">
        <v>11</v>
      </c>
    </row>
    <row r="11" spans="1:84" ht="10.15" customHeight="1" x14ac:dyDescent="0.2">
      <c r="B11" s="27"/>
      <c r="C11" s="28"/>
      <c r="D11" s="28"/>
      <c r="E11" s="28"/>
    </row>
    <row r="12" spans="1:84" ht="10.15" customHeight="1" x14ac:dyDescent="0.2">
      <c r="A12" s="42" t="s">
        <v>25</v>
      </c>
    </row>
  </sheetData>
  <mergeCells count="2">
    <mergeCell ref="B3:C3"/>
    <mergeCell ref="D3:E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11"/>
  <sheetViews>
    <sheetView workbookViewId="0">
      <selection activeCell="B3" sqref="B3:E4"/>
    </sheetView>
  </sheetViews>
  <sheetFormatPr baseColWidth="10" defaultColWidth="6.75" defaultRowHeight="10.15" customHeight="1" x14ac:dyDescent="0.2"/>
  <cols>
    <col min="1" max="1" width="30.625" style="44" customWidth="1"/>
    <col min="2" max="5" width="11.625" style="44" customWidth="1"/>
    <col min="6" max="11" width="6.375" style="44" customWidth="1"/>
    <col min="12" max="16384" width="6.75" style="44"/>
  </cols>
  <sheetData>
    <row r="1" spans="1:14" s="40" customFormat="1" ht="12.75" x14ac:dyDescent="0.2">
      <c r="A1" s="48" t="s">
        <v>32</v>
      </c>
      <c r="B1" s="49"/>
      <c r="C1" s="49"/>
      <c r="D1" s="49"/>
      <c r="E1" s="49"/>
      <c r="F1" s="49"/>
      <c r="G1" s="49"/>
      <c r="H1" s="49"/>
      <c r="J1" s="50"/>
      <c r="K1" s="51"/>
    </row>
    <row r="2" spans="1:14" ht="12.75" x14ac:dyDescent="0.2">
      <c r="A2" s="47"/>
    </row>
    <row r="3" spans="1:14" ht="12.75" x14ac:dyDescent="0.2">
      <c r="A3" s="29"/>
      <c r="B3" s="79">
        <v>2019</v>
      </c>
      <c r="C3" s="80"/>
      <c r="D3" s="81">
        <v>2020</v>
      </c>
      <c r="E3" s="82"/>
      <c r="F3" s="52"/>
      <c r="G3" s="52"/>
      <c r="H3" s="52"/>
      <c r="I3" s="52"/>
      <c r="J3" s="52"/>
      <c r="K3" s="52"/>
    </row>
    <row r="4" spans="1:14" ht="12.75" x14ac:dyDescent="0.2">
      <c r="A4" s="30"/>
      <c r="B4" s="83" t="s">
        <v>18</v>
      </c>
      <c r="C4" s="78" t="s">
        <v>7</v>
      </c>
      <c r="D4" s="83" t="s">
        <v>18</v>
      </c>
      <c r="E4" s="78" t="s">
        <v>7</v>
      </c>
      <c r="F4" s="42"/>
      <c r="G4" s="42"/>
      <c r="H4" s="42"/>
      <c r="I4" s="42"/>
      <c r="J4" s="42"/>
      <c r="K4" s="42"/>
    </row>
    <row r="5" spans="1:14" ht="12.75" x14ac:dyDescent="0.2">
      <c r="A5" s="31" t="s">
        <v>27</v>
      </c>
      <c r="B5" s="32">
        <f t="shared" ref="B5" si="0">SUM(B6:B9)</f>
        <v>167672</v>
      </c>
      <c r="C5" s="33">
        <f>SUM(C6:C9)</f>
        <v>10506</v>
      </c>
      <c r="D5" s="32">
        <f t="shared" ref="D5" si="1">SUM(D6:D9)</f>
        <v>165399</v>
      </c>
      <c r="E5" s="33">
        <f>SUM(E6:E9)</f>
        <v>10112</v>
      </c>
    </row>
    <row r="6" spans="1:14" ht="12.75" x14ac:dyDescent="0.2">
      <c r="A6" s="34" t="s">
        <v>28</v>
      </c>
      <c r="B6" s="15">
        <v>7034</v>
      </c>
      <c r="C6" s="14">
        <v>287</v>
      </c>
      <c r="D6" s="15">
        <v>6146</v>
      </c>
      <c r="E6" s="14">
        <v>216</v>
      </c>
    </row>
    <row r="7" spans="1:14" ht="12.75" x14ac:dyDescent="0.2">
      <c r="A7" s="22" t="s">
        <v>29</v>
      </c>
      <c r="B7" s="24">
        <v>123335</v>
      </c>
      <c r="C7" s="25">
        <v>7967</v>
      </c>
      <c r="D7" s="23">
        <v>122824</v>
      </c>
      <c r="E7" s="25">
        <v>7740</v>
      </c>
    </row>
    <row r="8" spans="1:14" ht="10.15" customHeight="1" x14ac:dyDescent="0.2">
      <c r="A8" s="22" t="s">
        <v>30</v>
      </c>
      <c r="B8" s="24">
        <v>33556</v>
      </c>
      <c r="C8" s="25">
        <f>1704+369</f>
        <v>2073</v>
      </c>
      <c r="D8" s="23">
        <v>32751</v>
      </c>
      <c r="E8" s="25">
        <f>1622+362</f>
        <v>1984</v>
      </c>
    </row>
    <row r="9" spans="1:14" ht="10.15" customHeight="1" x14ac:dyDescent="0.2">
      <c r="A9" s="22" t="s">
        <v>31</v>
      </c>
      <c r="B9" s="24">
        <v>3747</v>
      </c>
      <c r="C9" s="19">
        <v>179</v>
      </c>
      <c r="D9" s="20">
        <v>3678</v>
      </c>
      <c r="E9" s="25">
        <v>172</v>
      </c>
    </row>
    <row r="10" spans="1:14" ht="12.75" x14ac:dyDescent="0.2">
      <c r="B10" s="27"/>
      <c r="C10" s="27"/>
      <c r="D10" s="28"/>
      <c r="E10" s="28"/>
      <c r="N10" s="44" t="s">
        <v>8</v>
      </c>
    </row>
    <row r="11" spans="1:14" ht="10.15" customHeight="1" x14ac:dyDescent="0.2">
      <c r="A11" s="53" t="s">
        <v>25</v>
      </c>
    </row>
  </sheetData>
  <mergeCells count="2">
    <mergeCell ref="B3:C3"/>
    <mergeCell ref="D3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9"/>
  <sheetViews>
    <sheetView workbookViewId="0">
      <selection activeCell="B3" sqref="B3:E4"/>
    </sheetView>
  </sheetViews>
  <sheetFormatPr baseColWidth="10" defaultColWidth="6.75" defaultRowHeight="10.15" customHeight="1" x14ac:dyDescent="0.2"/>
  <cols>
    <col min="1" max="1" width="25" style="44" customWidth="1"/>
    <col min="2" max="5" width="11" style="44" customWidth="1"/>
    <col min="6" max="11" width="7.875" style="44" customWidth="1"/>
    <col min="12" max="16384" width="6.75" style="44"/>
  </cols>
  <sheetData>
    <row r="1" spans="1:14" s="40" customFormat="1" ht="12.75" x14ac:dyDescent="0.2">
      <c r="A1" s="48" t="s">
        <v>33</v>
      </c>
      <c r="J1" s="50"/>
      <c r="K1" s="51"/>
    </row>
    <row r="2" spans="1:14" ht="12.75" x14ac:dyDescent="0.2">
      <c r="A2" s="47"/>
    </row>
    <row r="3" spans="1:14" ht="12.75" x14ac:dyDescent="0.2">
      <c r="A3" s="54"/>
      <c r="B3" s="84">
        <v>2019</v>
      </c>
      <c r="C3" s="84"/>
      <c r="D3" s="84">
        <v>2020</v>
      </c>
      <c r="E3" s="84"/>
    </row>
    <row r="4" spans="1:14" ht="12.75" x14ac:dyDescent="0.2">
      <c r="A4" s="2"/>
      <c r="B4" s="83" t="s">
        <v>18</v>
      </c>
      <c r="C4" s="78" t="s">
        <v>7</v>
      </c>
      <c r="D4" s="83" t="s">
        <v>18</v>
      </c>
      <c r="E4" s="78" t="s">
        <v>7</v>
      </c>
    </row>
    <row r="5" spans="1:14" ht="10.15" customHeight="1" x14ac:dyDescent="0.2">
      <c r="A5" s="55" t="s">
        <v>34</v>
      </c>
      <c r="B5" s="13">
        <v>167672</v>
      </c>
      <c r="C5" s="16">
        <v>10506</v>
      </c>
      <c r="D5" s="13">
        <v>165399</v>
      </c>
      <c r="E5" s="16">
        <v>10112</v>
      </c>
    </row>
    <row r="6" spans="1:14" ht="10.15" customHeight="1" x14ac:dyDescent="0.2">
      <c r="A6" s="56" t="s">
        <v>35</v>
      </c>
      <c r="B6" s="57">
        <v>32403</v>
      </c>
      <c r="C6" s="58">
        <v>1368</v>
      </c>
      <c r="D6" s="57">
        <v>30519</v>
      </c>
      <c r="E6" s="59">
        <v>1197</v>
      </c>
    </row>
    <row r="7" spans="1:14" ht="12.75" x14ac:dyDescent="0.2">
      <c r="A7" s="22" t="s">
        <v>36</v>
      </c>
      <c r="B7" s="60">
        <f>B6/B5</f>
        <v>0.19325230211365046</v>
      </c>
      <c r="C7" s="61">
        <f t="shared" ref="C7:D7" si="0">C6/C5</f>
        <v>0.13021130782410051</v>
      </c>
      <c r="D7" s="60">
        <f t="shared" si="0"/>
        <v>0.18451743964594708</v>
      </c>
      <c r="E7" s="61">
        <f>E6/E5</f>
        <v>0.1183742088607595</v>
      </c>
      <c r="N7" s="44" t="s">
        <v>8</v>
      </c>
    </row>
    <row r="8" spans="1:14" ht="10.15" customHeight="1" x14ac:dyDescent="0.2">
      <c r="B8" s="28"/>
      <c r="C8" s="27"/>
      <c r="D8" s="28"/>
      <c r="E8" s="27"/>
    </row>
    <row r="9" spans="1:14" ht="10.15" customHeight="1" x14ac:dyDescent="0.2">
      <c r="A9" s="62" t="s">
        <v>25</v>
      </c>
    </row>
  </sheetData>
  <mergeCells count="2">
    <mergeCell ref="B3:C3"/>
    <mergeCell ref="D3:E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BF96-49F0-4C1D-B1E2-5C45960E9250}">
  <sheetPr>
    <tabColor rgb="FF92D050"/>
  </sheetPr>
  <dimension ref="A1:E13"/>
  <sheetViews>
    <sheetView workbookViewId="0">
      <selection activeCell="B3" sqref="B3:E4"/>
    </sheetView>
  </sheetViews>
  <sheetFormatPr baseColWidth="10" defaultRowHeight="12.75" x14ac:dyDescent="0.2"/>
  <cols>
    <col min="1" max="1" width="30.625" style="72" customWidth="1"/>
    <col min="2" max="5" width="12" style="72" customWidth="1"/>
    <col min="6" max="16384" width="11" style="72"/>
  </cols>
  <sheetData>
    <row r="1" spans="1:5" x14ac:dyDescent="0.2">
      <c r="A1" s="48" t="s">
        <v>37</v>
      </c>
    </row>
    <row r="3" spans="1:5" x14ac:dyDescent="0.2">
      <c r="A3" s="29"/>
      <c r="B3" s="84">
        <v>2019</v>
      </c>
      <c r="C3" s="84"/>
      <c r="D3" s="84">
        <v>2020</v>
      </c>
      <c r="E3" s="84"/>
    </row>
    <row r="4" spans="1:5" x14ac:dyDescent="0.2">
      <c r="A4" s="30"/>
      <c r="B4" s="83" t="s">
        <v>18</v>
      </c>
      <c r="C4" s="78" t="s">
        <v>7</v>
      </c>
      <c r="D4" s="83" t="s">
        <v>18</v>
      </c>
      <c r="E4" s="78" t="s">
        <v>7</v>
      </c>
    </row>
    <row r="5" spans="1:5" x14ac:dyDescent="0.2">
      <c r="A5" s="31" t="s">
        <v>19</v>
      </c>
      <c r="B5" s="32">
        <f t="shared" ref="B5:D5" si="0">SUM(B6:B11)</f>
        <v>272490</v>
      </c>
      <c r="C5" s="63">
        <f>SUM(C6:C11)</f>
        <v>13696</v>
      </c>
      <c r="D5" s="32">
        <f t="shared" si="0"/>
        <v>270456</v>
      </c>
      <c r="E5" s="63">
        <f>SUM(E6:E11)</f>
        <v>13386</v>
      </c>
    </row>
    <row r="6" spans="1:5" x14ac:dyDescent="0.2">
      <c r="A6" s="64" t="s">
        <v>21</v>
      </c>
      <c r="B6" s="23">
        <v>116230</v>
      </c>
      <c r="C6" s="65">
        <v>4733</v>
      </c>
      <c r="D6" s="66">
        <v>115536</v>
      </c>
      <c r="E6" s="65">
        <v>4642</v>
      </c>
    </row>
    <row r="7" spans="1:5" ht="25.5" x14ac:dyDescent="0.2">
      <c r="A7" s="67" t="s">
        <v>39</v>
      </c>
      <c r="B7" s="23">
        <f>6821+260</f>
        <v>7081</v>
      </c>
      <c r="C7" s="65">
        <f>57+6</f>
        <v>63</v>
      </c>
      <c r="D7" s="66">
        <f>6612+231</f>
        <v>6843</v>
      </c>
      <c r="E7" s="65">
        <f>56+3</f>
        <v>59</v>
      </c>
    </row>
    <row r="8" spans="1:5" x14ac:dyDescent="0.2">
      <c r="A8" s="64" t="s">
        <v>23</v>
      </c>
      <c r="B8" s="23">
        <v>3828</v>
      </c>
      <c r="C8" s="65">
        <v>147</v>
      </c>
      <c r="D8" s="66">
        <v>3557</v>
      </c>
      <c r="E8" s="65">
        <v>126</v>
      </c>
    </row>
    <row r="9" spans="1:5" x14ac:dyDescent="0.2">
      <c r="A9" s="64" t="s">
        <v>24</v>
      </c>
      <c r="B9" s="23">
        <v>153</v>
      </c>
      <c r="C9" s="65">
        <v>6</v>
      </c>
      <c r="D9" s="66">
        <v>160</v>
      </c>
      <c r="E9" s="65">
        <v>7</v>
      </c>
    </row>
    <row r="10" spans="1:5" x14ac:dyDescent="0.2">
      <c r="A10" s="64" t="s">
        <v>40</v>
      </c>
      <c r="B10" s="68">
        <v>1205</v>
      </c>
      <c r="C10" s="69">
        <v>25</v>
      </c>
      <c r="D10" s="70">
        <v>1057</v>
      </c>
      <c r="E10" s="71">
        <v>17</v>
      </c>
    </row>
    <row r="11" spans="1:5" x14ac:dyDescent="0.2">
      <c r="A11" s="64" t="s">
        <v>41</v>
      </c>
      <c r="B11" s="23">
        <v>143993</v>
      </c>
      <c r="C11" s="71">
        <v>8722</v>
      </c>
      <c r="D11" s="24">
        <v>143303</v>
      </c>
      <c r="E11" s="69">
        <v>8535</v>
      </c>
    </row>
    <row r="12" spans="1:5" x14ac:dyDescent="0.2">
      <c r="B12" s="28"/>
      <c r="C12" s="28"/>
      <c r="D12" s="27"/>
      <c r="E12" s="28"/>
    </row>
    <row r="13" spans="1:5" x14ac:dyDescent="0.2">
      <c r="A13" s="62" t="s">
        <v>25</v>
      </c>
    </row>
  </sheetData>
  <mergeCells count="2">
    <mergeCell ref="B3:C3"/>
    <mergeCell ref="D3:E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9923-2A0E-48C9-9B7F-0B3495D4EEFC}">
  <sheetPr>
    <tabColor rgb="FF92D050"/>
  </sheetPr>
  <dimension ref="A1:E7"/>
  <sheetViews>
    <sheetView workbookViewId="0">
      <selection activeCell="K17" sqref="K17"/>
    </sheetView>
  </sheetViews>
  <sheetFormatPr baseColWidth="10" defaultRowHeight="12.75" x14ac:dyDescent="0.2"/>
  <cols>
    <col min="1" max="1" width="14.5" style="72" customWidth="1"/>
    <col min="2" max="5" width="11.875" style="72" customWidth="1"/>
    <col min="6" max="16384" width="11" style="72"/>
  </cols>
  <sheetData>
    <row r="1" spans="1:5" x14ac:dyDescent="0.2">
      <c r="A1" s="48" t="s">
        <v>38</v>
      </c>
    </row>
    <row r="3" spans="1:5" x14ac:dyDescent="0.2">
      <c r="A3" s="29"/>
      <c r="B3" s="85">
        <v>2019</v>
      </c>
      <c r="C3" s="86"/>
      <c r="D3" s="87">
        <v>2020</v>
      </c>
      <c r="E3" s="88"/>
    </row>
    <row r="4" spans="1:5" x14ac:dyDescent="0.2">
      <c r="A4" s="30"/>
      <c r="B4" s="89" t="s">
        <v>18</v>
      </c>
      <c r="C4" s="90" t="s">
        <v>7</v>
      </c>
      <c r="D4" s="91" t="s">
        <v>18</v>
      </c>
      <c r="E4" s="78" t="s">
        <v>7</v>
      </c>
    </row>
    <row r="5" spans="1:5" x14ac:dyDescent="0.2">
      <c r="A5" s="62" t="s">
        <v>42</v>
      </c>
      <c r="B5" s="73">
        <v>255892</v>
      </c>
      <c r="C5" s="16">
        <v>16373</v>
      </c>
      <c r="D5" s="73">
        <v>255835</v>
      </c>
      <c r="E5" s="16">
        <v>16197</v>
      </c>
    </row>
    <row r="6" spans="1:5" x14ac:dyDescent="0.2">
      <c r="B6" s="27"/>
      <c r="C6" s="27"/>
      <c r="D6" s="27"/>
      <c r="E6" s="27"/>
    </row>
    <row r="7" spans="1:5" x14ac:dyDescent="0.2">
      <c r="A7" s="53" t="s">
        <v>25</v>
      </c>
    </row>
  </sheetData>
  <mergeCells count="2">
    <mergeCell ref="B3:C3"/>
    <mergeCell ref="D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Inhalt_9</vt:lpstr>
      <vt:lpstr>09_01</vt:lpstr>
      <vt:lpstr>09_02</vt:lpstr>
      <vt:lpstr>09_03</vt:lpstr>
      <vt:lpstr>09_04</vt:lpstr>
      <vt:lpstr>09_05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2018-03-27T13:57:07Z</dcterms:created>
  <dcterms:modified xsi:type="dcterms:W3CDTF">2021-08-19T13:43:18Z</dcterms:modified>
</cp:coreProperties>
</file>