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1_1\"/>
    </mc:Choice>
  </mc:AlternateContent>
  <xr:revisionPtr revIDLastSave="0" documentId="13_ncr:1_{7E8E86CE-FC17-4E03-B698-618D432C3C24}" xr6:coauthVersionLast="36" xr6:coauthVersionMax="36" xr10:uidLastSave="{00000000-0000-0000-0000-000000000000}"/>
  <bookViews>
    <workbookView xWindow="0" yWindow="0" windowWidth="28800" windowHeight="12315" tabRatio="691" xr2:uid="{00000000-000D-0000-FFFF-FFFF00000000}"/>
  </bookViews>
  <sheets>
    <sheet name="Inhalt_2" sheetId="2" r:id="rId1"/>
    <sheet name="02_01" sheetId="1" r:id="rId2"/>
    <sheet name="02_02" sheetId="3" r:id="rId3"/>
    <sheet name="02_03" sheetId="4" r:id="rId4"/>
    <sheet name="02_04" sheetId="5" r:id="rId5"/>
    <sheet name="02_05" sheetId="6" r:id="rId6"/>
    <sheet name="02_06" sheetId="7" r:id="rId7"/>
    <sheet name="02_07" sheetId="8" r:id="rId8"/>
    <sheet name="02_08" sheetId="9" r:id="rId9"/>
    <sheet name="02_09" sheetId="10" r:id="rId10"/>
    <sheet name="02_10" sheetId="11" r:id="rId11"/>
    <sheet name="02_11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5" l="1"/>
  <c r="M7" i="5" l="1"/>
  <c r="N7" i="4"/>
  <c r="N38" i="4"/>
  <c r="N34" i="10"/>
  <c r="D17" i="1" l="1"/>
  <c r="C17" i="1"/>
  <c r="B17" i="1"/>
  <c r="I17" i="1" l="1"/>
  <c r="H17" i="1"/>
  <c r="G17" i="1"/>
  <c r="N17" i="1"/>
  <c r="M17" i="1"/>
  <c r="L17" i="1"/>
  <c r="L36" i="5" l="1"/>
  <c r="L7" i="5"/>
  <c r="M38" i="4"/>
  <c r="M7" i="4"/>
  <c r="H27" i="12" l="1"/>
  <c r="H15" i="12"/>
  <c r="B15" i="12"/>
  <c r="B27" i="12"/>
  <c r="C15" i="12"/>
  <c r="C27" i="12"/>
  <c r="D15" i="12"/>
  <c r="D27" i="12"/>
  <c r="E15" i="12"/>
  <c r="E27" i="12"/>
  <c r="F15" i="12"/>
  <c r="F27" i="12"/>
  <c r="L34" i="10" l="1"/>
  <c r="M34" i="10"/>
  <c r="K7" i="5" l="1"/>
  <c r="L38" i="4"/>
  <c r="G27" i="12" l="1"/>
  <c r="G15" i="12"/>
  <c r="K25" i="6" l="1"/>
  <c r="J25" i="6"/>
  <c r="I25" i="6"/>
  <c r="H25" i="6"/>
  <c r="G25" i="6"/>
  <c r="F25" i="6"/>
  <c r="E25" i="6"/>
  <c r="D25" i="6"/>
  <c r="C25" i="6"/>
  <c r="R17" i="1" l="1"/>
  <c r="Q17" i="1"/>
  <c r="S17" i="1"/>
</calcChain>
</file>

<file path=xl/sharedStrings.xml><?xml version="1.0" encoding="utf-8"?>
<sst xmlns="http://schemas.openxmlformats.org/spreadsheetml/2006/main" count="711" uniqueCount="234">
  <si>
    <t>Monat</t>
  </si>
  <si>
    <t>Oberpullendorf</t>
  </si>
  <si>
    <t>Podersdorf am See</t>
  </si>
  <si>
    <t>Kukmirn</t>
  </si>
  <si>
    <t>mm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</si>
  <si>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</si>
  <si>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</si>
  <si>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</si>
  <si>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</si>
  <si>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</si>
  <si>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</si>
  <si>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</si>
  <si>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</si>
  <si>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</si>
  <si>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</si>
  <si>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</si>
  <si>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</si>
  <si>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</si>
  <si>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Quelle: Amt der Bgld. Landesregierung, Abt. 5 – Baudirektion</t>
  </si>
  <si>
    <t>Tabelle</t>
  </si>
  <si>
    <t>Titel</t>
  </si>
  <si>
    <t>Gebiet</t>
  </si>
  <si>
    <t>Quelle</t>
  </si>
  <si>
    <t>BGLD, Österreich</t>
  </si>
  <si>
    <t>BGLD</t>
  </si>
  <si>
    <t>Niederschläge</t>
  </si>
  <si>
    <t>Amt der Bgld. Landesregierung, Abt. 5 – Baudirektion</t>
  </si>
  <si>
    <t>Jahr</t>
  </si>
  <si>
    <t>Ort</t>
  </si>
  <si>
    <t>Niederschlag in mm</t>
  </si>
  <si>
    <t>Minimum °C</t>
  </si>
  <si>
    <t>Maximum °C</t>
  </si>
  <si>
    <t>Podersdorf</t>
  </si>
  <si>
    <t>Forchtenstein</t>
  </si>
  <si>
    <t xml:space="preserve">Oberwart </t>
  </si>
  <si>
    <t>Maximal- und Minimaltemperaturen</t>
  </si>
  <si>
    <t>Kulturart</t>
  </si>
  <si>
    <t>Anbaufläche im Jahre</t>
  </si>
  <si>
    <t>Winterweizen</t>
  </si>
  <si>
    <t>Sommerweizen</t>
  </si>
  <si>
    <t>Hartweizen</t>
  </si>
  <si>
    <t>Dinkel</t>
  </si>
  <si>
    <t>Winter- und Sommerroggen</t>
  </si>
  <si>
    <t>Wintermenggetreide</t>
  </si>
  <si>
    <t>Wintergerste</t>
  </si>
  <si>
    <t>Sommergerste</t>
  </si>
  <si>
    <t>Hafer</t>
  </si>
  <si>
    <t>Triticale</t>
  </si>
  <si>
    <t>Sommermenggetreide</t>
  </si>
  <si>
    <t>Körnermais</t>
  </si>
  <si>
    <t>Silomais</t>
  </si>
  <si>
    <t>Körnererbsen</t>
  </si>
  <si>
    <t>Ackerbohnen</t>
  </si>
  <si>
    <t>Spätkartoffel</t>
  </si>
  <si>
    <t>Frühe Speisekartoffel</t>
  </si>
  <si>
    <t>Zuckerrüben</t>
  </si>
  <si>
    <t>Futterrüben</t>
  </si>
  <si>
    <t>Corn-Cob-Mix</t>
  </si>
  <si>
    <t>Öllein</t>
  </si>
  <si>
    <t>Sonnenblumen</t>
  </si>
  <si>
    <t>Sojabohnen</t>
  </si>
  <si>
    <t>Mohn</t>
  </si>
  <si>
    <t>Ölkürbis</t>
  </si>
  <si>
    <t>Rotklee</t>
  </si>
  <si>
    <t>Luzerne</t>
  </si>
  <si>
    <t>Kleegras</t>
  </si>
  <si>
    <t>Egart</t>
  </si>
  <si>
    <t>SL-Grünbrache 1)</t>
  </si>
  <si>
    <t>SL-Industriebrache</t>
  </si>
  <si>
    <t>Wiesen, einmähdig</t>
  </si>
  <si>
    <t>Wiesen, zwei- und mehrmähdig</t>
  </si>
  <si>
    <t>Streuwiesenheu</t>
  </si>
  <si>
    <t>Ackerland ²)</t>
  </si>
  <si>
    <t>Grünland ²)</t>
  </si>
  <si>
    <t>1) inkl. ÖPUL Blühflächen, GLÖZ, Bodengesundung</t>
  </si>
  <si>
    <t>2) lt. Agrarstrukturerhebung 2010</t>
  </si>
  <si>
    <t xml:space="preserve">Quelle: Statistik Austria. </t>
  </si>
  <si>
    <t>Ackernutzung im Burgenland in Hektar</t>
  </si>
  <si>
    <t>Statistik Austria</t>
  </si>
  <si>
    <t>Ernte in t</t>
  </si>
  <si>
    <t>Roggen</t>
  </si>
  <si>
    <t>Wiesen, zwei- od. mehrmähdig</t>
  </si>
  <si>
    <t>Quelle: Statistik Austria</t>
  </si>
  <si>
    <t>Ernte in dt/ha</t>
  </si>
  <si>
    <t>Hartweizen (Sommerhartweizen)</t>
  </si>
  <si>
    <t>--</t>
  </si>
  <si>
    <t>Ölkürbis (getrocknete Kerne)</t>
  </si>
  <si>
    <t>Wiesen, zweimähdig</t>
  </si>
  <si>
    <t>Durchschnittliche Ernteerträge im Burgenland (dt/ha)</t>
  </si>
  <si>
    <t>Erntemenge im Burgenland (t)</t>
  </si>
  <si>
    <t>Getreide</t>
  </si>
  <si>
    <t>Burgenland</t>
  </si>
  <si>
    <t>Österreich</t>
  </si>
  <si>
    <t>biologisch</t>
  </si>
  <si>
    <t>konventionell</t>
  </si>
  <si>
    <t>Weichweizen</t>
  </si>
  <si>
    <t>Gerste</t>
  </si>
  <si>
    <t>-</t>
  </si>
  <si>
    <t>Gesamt 2005</t>
  </si>
  <si>
    <t>Gesamt 2007</t>
  </si>
  <si>
    <t>Gesamt 2008</t>
  </si>
  <si>
    <t>Gesamt 2009</t>
  </si>
  <si>
    <t>Gesamt 2010</t>
  </si>
  <si>
    <t>Gesamt 2011</t>
  </si>
  <si>
    <t>Gesamt 2012</t>
  </si>
  <si>
    <t>Gesamt 2013</t>
  </si>
  <si>
    <t>Gesamt 2014</t>
  </si>
  <si>
    <t>Gesamt 2015</t>
  </si>
  <si>
    <t>Gesamt 2016</t>
  </si>
  <si>
    <t>Gesamt 2017</t>
  </si>
  <si>
    <t>Mais 2005</t>
  </si>
  <si>
    <t>Mais 2007</t>
  </si>
  <si>
    <t>Mais 2008</t>
  </si>
  <si>
    <t>Mais 2009</t>
  </si>
  <si>
    <t>Mais 2010</t>
  </si>
  <si>
    <t>Mais 2011</t>
  </si>
  <si>
    <t>Mais 2012</t>
  </si>
  <si>
    <t>Mais 2013</t>
  </si>
  <si>
    <t>Mais 2014</t>
  </si>
  <si>
    <t>Mais 2015</t>
  </si>
  <si>
    <t>Mais 2016</t>
  </si>
  <si>
    <t>Mais 2017</t>
  </si>
  <si>
    <t>Quelle: Bgld. LWK/AMA</t>
  </si>
  <si>
    <t>Bgld. LWK/AMA</t>
  </si>
  <si>
    <t>Erzeugerpreise (Akontozahlungen) in €/t ohne MwSt., frei Lager des Aufkäufers (ohne Abzug von Aufbereitungskosten).</t>
  </si>
  <si>
    <t>Produkte</t>
  </si>
  <si>
    <t xml:space="preserve">Stand: August </t>
  </si>
  <si>
    <t>Qual.Weizen (Aufmischwz.)</t>
  </si>
  <si>
    <t>Mahlweizen (Brotweizen)</t>
  </si>
  <si>
    <t>Mahlroggen</t>
  </si>
  <si>
    <t>Braugerste</t>
  </si>
  <si>
    <t>Futtergerste</t>
  </si>
  <si>
    <t>Futterweizen</t>
  </si>
  <si>
    <t>Futterroggen</t>
  </si>
  <si>
    <t>Qualitätshafer</t>
  </si>
  <si>
    <t>Futterhafer</t>
  </si>
  <si>
    <t>Ölraps</t>
  </si>
  <si>
    <t>Körnererbse</t>
  </si>
  <si>
    <t xml:space="preserve">Stand: Oktober </t>
  </si>
  <si>
    <t>Ölsonnenblume</t>
  </si>
  <si>
    <t>Sojabohne</t>
  </si>
  <si>
    <t>Körnermais (Nov.)</t>
  </si>
  <si>
    <t>Quelle: AMA-Marktbericht</t>
  </si>
  <si>
    <t>Entwicklung der Erzeugerpreise für Getreide, Ölsaaten und Eiweißpflanzen.</t>
  </si>
  <si>
    <t>AMA-Marktbericht</t>
  </si>
  <si>
    <t>Fläche in ha</t>
  </si>
  <si>
    <t>Digestion in % für</t>
  </si>
  <si>
    <t>Anbauer</t>
  </si>
  <si>
    <t>Bio-Anbauer</t>
  </si>
  <si>
    <t>Bgld.</t>
  </si>
  <si>
    <t>Quelle: Burgenländischer Rübenbauernbund</t>
  </si>
  <si>
    <t>Zuckerrübenanbaufläche</t>
  </si>
  <si>
    <t>Burgenländischer Rübenbauernbund</t>
  </si>
  <si>
    <t>Vermehrungen (in ha)</t>
  </si>
  <si>
    <t>Winterdurum</t>
  </si>
  <si>
    <t>Sommerdurum</t>
  </si>
  <si>
    <t>Winterroggen</t>
  </si>
  <si>
    <t>Buchweizen</t>
  </si>
  <si>
    <t>Phazelia</t>
  </si>
  <si>
    <t>Saatwicke</t>
  </si>
  <si>
    <t>Hybridmais</t>
  </si>
  <si>
    <t>Futtererbse</t>
  </si>
  <si>
    <t>Ackerbohne</t>
  </si>
  <si>
    <t>Italienisches Raygras</t>
  </si>
  <si>
    <t>Westerwaldisches Raygras</t>
  </si>
  <si>
    <t>Knaulgras</t>
  </si>
  <si>
    <t>Gelbsenf</t>
  </si>
  <si>
    <t>Wintermohn</t>
  </si>
  <si>
    <t>Winterraps</t>
  </si>
  <si>
    <t>Gräser</t>
  </si>
  <si>
    <t>SUMME:</t>
  </si>
  <si>
    <t>Quelle: Bgld. LWK</t>
  </si>
  <si>
    <t>Saatgutvermehrung im Burgenland</t>
  </si>
  <si>
    <t>Bgld. LWK</t>
  </si>
  <si>
    <t>Biosaatgutvermehrung im Burgenland</t>
  </si>
  <si>
    <t>02_01</t>
  </si>
  <si>
    <t>02_02</t>
  </si>
  <si>
    <t>02_03</t>
  </si>
  <si>
    <t>02_04</t>
  </si>
  <si>
    <t>02_05</t>
  </si>
  <si>
    <t>02_06</t>
  </si>
  <si>
    <t>02_07</t>
  </si>
  <si>
    <t>02_08</t>
  </si>
  <si>
    <t>02_09</t>
  </si>
  <si>
    <t>02_10</t>
  </si>
  <si>
    <t>Raps und Rübsen</t>
  </si>
  <si>
    <t>Gesamt 2018</t>
  </si>
  <si>
    <t>Mais 2018</t>
  </si>
  <si>
    <t>02_11</t>
  </si>
  <si>
    <t>Betriebe mit Ackerland nach Größenklassen</t>
  </si>
  <si>
    <t>BMNT - INVEKOS</t>
  </si>
  <si>
    <t>Größenstufen nach dem Ackerland</t>
  </si>
  <si>
    <t>unter 1 ha</t>
  </si>
  <si>
    <t>1 bis &lt; 2 ha</t>
  </si>
  <si>
    <t>2 bis &lt; 5 ha</t>
  </si>
  <si>
    <t>5 bis &lt; 10 ha</t>
  </si>
  <si>
    <t>10 bis &lt; 20 ha</t>
  </si>
  <si>
    <t>20 bis &lt; 30 ha</t>
  </si>
  <si>
    <t>30 bis &lt; 50 ha</t>
  </si>
  <si>
    <t>50 bis &lt; 100 ha</t>
  </si>
  <si>
    <t>100 bis &lt; 200 ha</t>
  </si>
  <si>
    <t>über 200 ha</t>
  </si>
  <si>
    <t>Ackerland</t>
  </si>
  <si>
    <t>Betriebe mit Ackerland</t>
  </si>
  <si>
    <t>Alle Betriebe mit Ackerland</t>
  </si>
  <si>
    <t>Quelle: BMNT; AMA, INVEKOS-Daten.</t>
  </si>
  <si>
    <t>* konventionell</t>
  </si>
  <si>
    <t>Gesamt 2019</t>
  </si>
  <si>
    <t>Mais 2019</t>
  </si>
  <si>
    <t xml:space="preserve"> </t>
  </si>
  <si>
    <t>Sonnenblume</t>
  </si>
  <si>
    <r>
      <t>Ackerland</t>
    </r>
    <r>
      <rPr>
        <sz val="11"/>
        <color indexed="8"/>
        <rFont val="Calibri"/>
        <family val="2"/>
      </rPr>
      <t xml:space="preserve"> (in ha)</t>
    </r>
  </si>
  <si>
    <t>Durchschnittlicher Ertrag in t/ha *)</t>
  </si>
  <si>
    <t>Tabelle 02.01: Niederschläge</t>
  </si>
  <si>
    <t>Tabelle 02.11: Betriebe mit Ackerland nach Größenklassen</t>
  </si>
  <si>
    <t>Tabelle 02.02: Maximal- und Minimaltemperaturen</t>
  </si>
  <si>
    <t>Tabelle 02.03: Ackernutzung im Burgenland in Hektar</t>
  </si>
  <si>
    <t>Tabelle 02.04: Erntemenge im Burgenland</t>
  </si>
  <si>
    <t>Tabelle 02.05: Durchschnittliche Ernteerträge im Burgenland</t>
  </si>
  <si>
    <t>Tabelle: 02.06:  Getreidemarktleistung in t; Burgenland: Vergleich konventionell/biologisch</t>
  </si>
  <si>
    <t>Tabelle: 02.07: Erzeugerpreise für Getreide, Ölsaaten und Eiweißpflanzen.</t>
  </si>
  <si>
    <t>Tabelle 02.08: Zuckerrübenanbaufläche</t>
  </si>
  <si>
    <t>Tabelle 02.09: Saatgutvermehrung im Burgenland</t>
  </si>
  <si>
    <t>Tabelle 02.10: Biosaatgutvermehrung im Burgenland</t>
  </si>
  <si>
    <t>4.581*</t>
  </si>
  <si>
    <t>4.579*</t>
  </si>
  <si>
    <t>203*</t>
  </si>
  <si>
    <t>197*</t>
  </si>
  <si>
    <t>Gesamt 2020</t>
  </si>
  <si>
    <t>Mais 2020</t>
  </si>
  <si>
    <t xml:space="preserve">lt. Agrarmarkt Austria </t>
  </si>
  <si>
    <t xml:space="preserve">2020*) </t>
  </si>
  <si>
    <t>*) keine gesonderte Bio-Auswertung verfügbar</t>
  </si>
  <si>
    <t>Getreidemarktleistung in t; Ernte 2017-2020; Vergleich konventionell/biologisch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</si>
</sst>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&quot;  &quot;"/>
    <numFmt numFmtId="167" formatCode="#,##0.0"/>
  </numFmts>
  <fonts count="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1" fillId="2" borderId="0" xfId="0" applyFont="1" applyFill="1"/>
    <xf numFmtId="0" fontId="1" fillId="0" borderId="0" xfId="0" applyFont="1"/>
    <xf numFmtId="3" fontId="1" fillId="0" borderId="0" xfId="0" applyNumberFormat="1" applyFont="1"/>
    <xf numFmtId="0" fontId="1" fillId="0" borderId="0" xfId="0" applyFont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2" borderId="0" xfId="0" applyFont="1" applyFill="1" applyBorder="1"/>
    <xf numFmtId="3" fontId="1" fillId="0" borderId="0" xfId="0" applyNumberFormat="1" applyFont="1" applyBorder="1"/>
    <xf numFmtId="4" fontId="1" fillId="3" borderId="0" xfId="0" applyNumberFormat="1" applyFont="1" applyFill="1" applyBorder="1"/>
    <xf numFmtId="0" fontId="1" fillId="4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3" fontId="1" fillId="3" borderId="0" xfId="0" applyNumberFormat="1" applyFont="1" applyFill="1" applyBorder="1"/>
    <xf numFmtId="0" fontId="1" fillId="0" borderId="0" xfId="0" applyFont="1" applyFill="1" applyBorder="1"/>
    <xf numFmtId="3" fontId="1" fillId="2" borderId="0" xfId="0" applyNumberFormat="1" applyFont="1" applyFill="1" applyBorder="1"/>
    <xf numFmtId="0" fontId="1" fillId="0" borderId="0" xfId="0" applyNumberFormat="1" applyFont="1" applyFill="1" applyBorder="1"/>
    <xf numFmtId="0" fontId="1" fillId="3" borderId="0" xfId="0" applyNumberFormat="1" applyFont="1" applyFill="1" applyBorder="1"/>
    <xf numFmtId="0" fontId="1" fillId="0" borderId="0" xfId="0" applyFont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64" fontId="1" fillId="0" borderId="0" xfId="1" applyNumberFormat="1" applyFont="1" applyBorder="1"/>
    <xf numFmtId="164" fontId="1" fillId="3" borderId="0" xfId="1" applyNumberFormat="1" applyFont="1" applyFill="1" applyBorder="1"/>
    <xf numFmtId="165" fontId="1" fillId="2" borderId="0" xfId="0" applyNumberFormat="1" applyFont="1" applyFill="1" applyBorder="1"/>
    <xf numFmtId="0" fontId="3" fillId="0" borderId="0" xfId="0" applyFont="1"/>
    <xf numFmtId="0" fontId="1" fillId="0" borderId="0" xfId="0" applyFont="1" applyFill="1"/>
    <xf numFmtId="0" fontId="1" fillId="4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4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6" fontId="7" fillId="0" borderId="5" xfId="1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6" fontId="8" fillId="0" borderId="8" xfId="1" applyNumberFormat="1" applyFont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166" fontId="7" fillId="2" borderId="5" xfId="1" applyNumberFormat="1" applyFont="1" applyFill="1" applyBorder="1" applyAlignment="1">
      <alignment horizontal="right" vertical="center"/>
    </xf>
    <xf numFmtId="166" fontId="8" fillId="2" borderId="8" xfId="1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Continuous" vertical="center" wrapText="1"/>
    </xf>
    <xf numFmtId="0" fontId="8" fillId="3" borderId="4" xfId="0" applyFont="1" applyFill="1" applyBorder="1" applyAlignment="1">
      <alignment horizontal="centerContinuous" vertical="center" wrapText="1"/>
    </xf>
    <xf numFmtId="0" fontId="1" fillId="4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3" borderId="0" xfId="0" applyNumberFormat="1" applyFont="1" applyFill="1" applyBorder="1"/>
    <xf numFmtId="167" fontId="1" fillId="2" borderId="0" xfId="0" applyNumberFormat="1" applyFont="1" applyFill="1" applyBorder="1"/>
    <xf numFmtId="165" fontId="1" fillId="0" borderId="0" xfId="0" applyNumberFormat="1" applyFont="1" applyBorder="1"/>
    <xf numFmtId="165" fontId="1" fillId="3" borderId="0" xfId="0" applyNumberFormat="1" applyFont="1" applyFill="1" applyBorder="1"/>
    <xf numFmtId="165" fontId="1" fillId="0" borderId="0" xfId="0" applyNumberFormat="1" applyFont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1" fontId="1" fillId="0" borderId="0" xfId="0" applyNumberFormat="1" applyFont="1" applyBorder="1"/>
    <xf numFmtId="1" fontId="1" fillId="3" borderId="0" xfId="0" applyNumberFormat="1" applyFont="1" applyFill="1" applyBorder="1"/>
    <xf numFmtId="0" fontId="0" fillId="0" borderId="0" xfId="0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F12"/>
  <sheetViews>
    <sheetView tabSelected="1" workbookViewId="0">
      <selection activeCell="C17" sqref="C17:C18"/>
    </sheetView>
  </sheetViews>
  <sheetFormatPr baseColWidth="10" defaultRowHeight="14.25" x14ac:dyDescent="0.2"/>
  <cols>
    <col min="2" max="2" width="70.125" bestFit="1" customWidth="1"/>
    <col min="3" max="3" width="21.875" customWidth="1"/>
    <col min="4" max="4" width="44.375" bestFit="1" customWidth="1"/>
    <col min="6" max="6" width="32.125" customWidth="1"/>
  </cols>
  <sheetData>
    <row r="1" spans="1:6" ht="15" x14ac:dyDescent="0.25">
      <c r="A1" s="1" t="s">
        <v>19</v>
      </c>
      <c r="B1" s="1" t="s">
        <v>20</v>
      </c>
      <c r="C1" s="1" t="s">
        <v>21</v>
      </c>
      <c r="D1" s="1" t="s">
        <v>22</v>
      </c>
    </row>
    <row r="2" spans="1:6" ht="15" x14ac:dyDescent="0.25">
      <c r="A2" s="2" t="s">
        <v>175</v>
      </c>
      <c r="B2" s="2" t="s">
        <v>25</v>
      </c>
      <c r="C2" s="2" t="s">
        <v>24</v>
      </c>
      <c r="D2" s="2" t="s">
        <v>26</v>
      </c>
      <c r="F2" s="58"/>
    </row>
    <row r="3" spans="1:6" ht="15" x14ac:dyDescent="0.25">
      <c r="A3" s="2" t="s">
        <v>176</v>
      </c>
      <c r="B3" s="2" t="s">
        <v>35</v>
      </c>
      <c r="C3" s="2" t="s">
        <v>24</v>
      </c>
      <c r="D3" s="2" t="s">
        <v>26</v>
      </c>
      <c r="F3" s="58"/>
    </row>
    <row r="4" spans="1:6" ht="15" x14ac:dyDescent="0.25">
      <c r="A4" s="2" t="s">
        <v>177</v>
      </c>
      <c r="B4" s="2" t="s">
        <v>77</v>
      </c>
      <c r="C4" s="2" t="s">
        <v>24</v>
      </c>
      <c r="D4" s="2" t="s">
        <v>78</v>
      </c>
      <c r="F4" s="25"/>
    </row>
    <row r="5" spans="1:6" ht="15" x14ac:dyDescent="0.25">
      <c r="A5" s="2" t="s">
        <v>178</v>
      </c>
      <c r="B5" s="2" t="s">
        <v>89</v>
      </c>
      <c r="C5" s="2" t="s">
        <v>24</v>
      </c>
      <c r="D5" s="2" t="s">
        <v>78</v>
      </c>
    </row>
    <row r="6" spans="1:6" ht="15" x14ac:dyDescent="0.25">
      <c r="A6" s="2" t="s">
        <v>179</v>
      </c>
      <c r="B6" s="2" t="s">
        <v>88</v>
      </c>
      <c r="C6" s="2" t="s">
        <v>24</v>
      </c>
      <c r="D6" s="2" t="s">
        <v>78</v>
      </c>
    </row>
    <row r="7" spans="1:6" ht="15" x14ac:dyDescent="0.25">
      <c r="A7" s="2" t="s">
        <v>180</v>
      </c>
      <c r="B7" s="2" t="s">
        <v>233</v>
      </c>
      <c r="C7" s="2" t="s">
        <v>24</v>
      </c>
      <c r="D7" s="2" t="s">
        <v>123</v>
      </c>
    </row>
    <row r="8" spans="1:6" ht="15" x14ac:dyDescent="0.25">
      <c r="A8" s="2" t="s">
        <v>181</v>
      </c>
      <c r="B8" s="2" t="s">
        <v>143</v>
      </c>
      <c r="C8" s="2" t="s">
        <v>92</v>
      </c>
      <c r="D8" s="2" t="s">
        <v>144</v>
      </c>
    </row>
    <row r="9" spans="1:6" ht="15" x14ac:dyDescent="0.25">
      <c r="A9" s="2" t="s">
        <v>182</v>
      </c>
      <c r="B9" s="2" t="s">
        <v>151</v>
      </c>
      <c r="C9" s="2" t="s">
        <v>23</v>
      </c>
      <c r="D9" s="2" t="s">
        <v>152</v>
      </c>
    </row>
    <row r="10" spans="1:6" ht="15" x14ac:dyDescent="0.25">
      <c r="A10" s="2" t="s">
        <v>183</v>
      </c>
      <c r="B10" s="2" t="s">
        <v>172</v>
      </c>
      <c r="C10" s="2" t="s">
        <v>24</v>
      </c>
      <c r="D10" s="2" t="s">
        <v>173</v>
      </c>
    </row>
    <row r="11" spans="1:6" ht="15" x14ac:dyDescent="0.25">
      <c r="A11" s="2" t="s">
        <v>184</v>
      </c>
      <c r="B11" s="2" t="s">
        <v>174</v>
      </c>
      <c r="C11" s="2" t="s">
        <v>24</v>
      </c>
      <c r="D11" s="2" t="s">
        <v>173</v>
      </c>
    </row>
    <row r="12" spans="1:6" ht="15" x14ac:dyDescent="0.25">
      <c r="A12" s="2" t="s">
        <v>188</v>
      </c>
      <c r="B12" s="2" t="s">
        <v>189</v>
      </c>
      <c r="C12" s="2" t="s">
        <v>24</v>
      </c>
      <c r="D12" s="2" t="s">
        <v>190</v>
      </c>
      <c r="F12" s="25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N36"/>
  <sheetViews>
    <sheetView zoomScale="80" zoomScaleNormal="80" workbookViewId="0">
      <selection activeCell="M42" sqref="M42"/>
    </sheetView>
  </sheetViews>
  <sheetFormatPr baseColWidth="10" defaultRowHeight="15" x14ac:dyDescent="0.25"/>
  <cols>
    <col min="1" max="1" width="20.875" style="2" customWidth="1"/>
    <col min="2" max="13" width="8.75" style="2" customWidth="1"/>
    <col min="14" max="16384" width="11" style="2"/>
  </cols>
  <sheetData>
    <row r="1" spans="1:14" x14ac:dyDescent="0.25">
      <c r="A1" s="2" t="s">
        <v>222</v>
      </c>
    </row>
    <row r="3" spans="1:14" x14ac:dyDescent="0.25">
      <c r="A3" s="6" t="s">
        <v>153</v>
      </c>
      <c r="B3" s="6">
        <v>2005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6">
        <v>2018</v>
      </c>
      <c r="M3" s="6">
        <v>2019</v>
      </c>
      <c r="N3" s="6">
        <v>2020</v>
      </c>
    </row>
    <row r="4" spans="1:14" x14ac:dyDescent="0.25">
      <c r="A4" s="6" t="s">
        <v>38</v>
      </c>
      <c r="B4" s="56">
        <v>581.99</v>
      </c>
      <c r="C4" s="4">
        <v>442</v>
      </c>
      <c r="D4" s="4">
        <v>493</v>
      </c>
      <c r="E4" s="4">
        <v>339</v>
      </c>
      <c r="F4" s="4">
        <v>513</v>
      </c>
      <c r="G4" s="4">
        <v>546</v>
      </c>
      <c r="H4" s="4">
        <v>581</v>
      </c>
      <c r="I4" s="4">
        <v>498</v>
      </c>
      <c r="J4" s="4">
        <v>512</v>
      </c>
      <c r="K4" s="15">
        <v>442</v>
      </c>
      <c r="L4" s="15">
        <v>412</v>
      </c>
      <c r="M4" s="15">
        <v>525</v>
      </c>
      <c r="N4" s="14">
        <v>510</v>
      </c>
    </row>
    <row r="5" spans="1:14" x14ac:dyDescent="0.25">
      <c r="A5" s="6" t="s">
        <v>154</v>
      </c>
      <c r="B5" s="57">
        <v>15.18</v>
      </c>
      <c r="C5" s="5">
        <v>0</v>
      </c>
      <c r="D5" s="5">
        <v>0</v>
      </c>
      <c r="E5" s="5">
        <v>22</v>
      </c>
      <c r="F5" s="5">
        <v>13</v>
      </c>
      <c r="G5" s="5">
        <v>22</v>
      </c>
      <c r="H5" s="5">
        <v>30</v>
      </c>
      <c r="I5" s="5">
        <v>48</v>
      </c>
      <c r="J5" s="5">
        <v>82</v>
      </c>
      <c r="K5" s="16">
        <v>28</v>
      </c>
      <c r="L5" s="16">
        <v>46</v>
      </c>
      <c r="M5" s="16">
        <v>0</v>
      </c>
      <c r="N5" s="14">
        <v>0</v>
      </c>
    </row>
    <row r="6" spans="1:14" x14ac:dyDescent="0.25">
      <c r="A6" s="6" t="s">
        <v>39</v>
      </c>
      <c r="B6" s="56">
        <v>19.77</v>
      </c>
      <c r="C6" s="4">
        <v>25</v>
      </c>
      <c r="D6" s="4">
        <v>20</v>
      </c>
      <c r="E6" s="4">
        <v>28</v>
      </c>
      <c r="F6" s="4">
        <v>0</v>
      </c>
      <c r="G6" s="4">
        <v>0</v>
      </c>
      <c r="H6" s="4">
        <v>20</v>
      </c>
      <c r="I6" s="4">
        <v>21</v>
      </c>
      <c r="J6" s="4">
        <v>24</v>
      </c>
      <c r="K6" s="15">
        <v>44</v>
      </c>
      <c r="L6" s="15">
        <v>44</v>
      </c>
      <c r="M6" s="15">
        <v>55</v>
      </c>
      <c r="N6" s="14">
        <v>39</v>
      </c>
    </row>
    <row r="7" spans="1:14" x14ac:dyDescent="0.25">
      <c r="A7" s="6" t="s">
        <v>155</v>
      </c>
      <c r="B7" s="57">
        <v>160.35</v>
      </c>
      <c r="C7" s="5">
        <v>133</v>
      </c>
      <c r="D7" s="5">
        <v>129</v>
      </c>
      <c r="E7" s="5">
        <v>139</v>
      </c>
      <c r="F7" s="5">
        <v>138</v>
      </c>
      <c r="G7" s="5">
        <v>127</v>
      </c>
      <c r="H7" s="5">
        <v>100</v>
      </c>
      <c r="I7" s="5">
        <v>122</v>
      </c>
      <c r="J7" s="5">
        <v>98</v>
      </c>
      <c r="K7" s="16">
        <v>109</v>
      </c>
      <c r="L7" s="16">
        <v>78</v>
      </c>
      <c r="M7" s="16">
        <v>81</v>
      </c>
      <c r="N7" s="14">
        <v>86</v>
      </c>
    </row>
    <row r="8" spans="1:14" x14ac:dyDescent="0.25">
      <c r="A8" s="6" t="s">
        <v>44</v>
      </c>
      <c r="B8" s="56">
        <v>192.45</v>
      </c>
      <c r="C8" s="4">
        <v>113</v>
      </c>
      <c r="D8" s="4">
        <v>167</v>
      </c>
      <c r="E8" s="4">
        <v>170</v>
      </c>
      <c r="F8" s="4">
        <v>150</v>
      </c>
      <c r="G8" s="4">
        <v>204</v>
      </c>
      <c r="H8" s="4">
        <v>205</v>
      </c>
      <c r="I8" s="4">
        <v>209</v>
      </c>
      <c r="J8" s="4">
        <v>198</v>
      </c>
      <c r="K8" s="15">
        <v>133</v>
      </c>
      <c r="L8" s="15">
        <v>137</v>
      </c>
      <c r="M8" s="15">
        <v>222</v>
      </c>
      <c r="N8" s="14">
        <v>170</v>
      </c>
    </row>
    <row r="9" spans="1:14" x14ac:dyDescent="0.25">
      <c r="A9" s="6" t="s">
        <v>45</v>
      </c>
      <c r="B9" s="57">
        <v>142.29</v>
      </c>
      <c r="C9" s="5">
        <v>170</v>
      </c>
      <c r="D9" s="5">
        <v>65</v>
      </c>
      <c r="E9" s="5">
        <v>92</v>
      </c>
      <c r="F9" s="5">
        <v>67</v>
      </c>
      <c r="G9" s="5">
        <v>36</v>
      </c>
      <c r="H9" s="5">
        <v>44</v>
      </c>
      <c r="I9" s="5">
        <v>57</v>
      </c>
      <c r="J9" s="5">
        <v>32</v>
      </c>
      <c r="K9" s="16">
        <v>20</v>
      </c>
      <c r="L9" s="16">
        <v>7</v>
      </c>
      <c r="M9" s="16">
        <v>9</v>
      </c>
      <c r="N9" s="14">
        <v>38</v>
      </c>
    </row>
    <row r="10" spans="1:14" x14ac:dyDescent="0.25">
      <c r="A10" s="6" t="s">
        <v>156</v>
      </c>
      <c r="B10" s="56">
        <v>147</v>
      </c>
      <c r="C10" s="4">
        <v>58</v>
      </c>
      <c r="D10" s="4">
        <v>84</v>
      </c>
      <c r="E10" s="4">
        <v>135</v>
      </c>
      <c r="F10" s="4">
        <v>118</v>
      </c>
      <c r="G10" s="4">
        <v>141</v>
      </c>
      <c r="H10" s="4">
        <v>224</v>
      </c>
      <c r="I10" s="4">
        <v>250</v>
      </c>
      <c r="J10" s="4">
        <v>161</v>
      </c>
      <c r="K10" s="15">
        <v>162</v>
      </c>
      <c r="L10" s="15">
        <v>79</v>
      </c>
      <c r="M10" s="15">
        <v>101</v>
      </c>
      <c r="N10" s="14">
        <v>140</v>
      </c>
    </row>
    <row r="11" spans="1:14" x14ac:dyDescent="0.25">
      <c r="A11" s="6" t="s">
        <v>210</v>
      </c>
      <c r="B11" s="57"/>
      <c r="C11" s="5"/>
      <c r="D11" s="5"/>
      <c r="E11" s="5"/>
      <c r="F11" s="5"/>
      <c r="G11" s="5"/>
      <c r="H11" s="5"/>
      <c r="I11" s="5"/>
      <c r="J11" s="5"/>
      <c r="K11" s="16"/>
      <c r="L11" s="16">
        <v>145</v>
      </c>
      <c r="M11" s="16">
        <v>79</v>
      </c>
      <c r="N11" s="14">
        <v>0</v>
      </c>
    </row>
    <row r="12" spans="1:14" x14ac:dyDescent="0.25">
      <c r="A12" s="6" t="s">
        <v>47</v>
      </c>
      <c r="B12" s="56">
        <v>108.6</v>
      </c>
      <c r="C12" s="4">
        <v>112</v>
      </c>
      <c r="D12" s="4">
        <v>151</v>
      </c>
      <c r="E12" s="4">
        <v>111</v>
      </c>
      <c r="F12" s="4">
        <v>84</v>
      </c>
      <c r="G12" s="4">
        <v>90</v>
      </c>
      <c r="H12" s="4">
        <v>127</v>
      </c>
      <c r="I12" s="4">
        <v>122</v>
      </c>
      <c r="J12" s="4">
        <v>115</v>
      </c>
      <c r="K12" s="15">
        <v>138</v>
      </c>
      <c r="L12" s="15">
        <v>101</v>
      </c>
      <c r="M12" s="15">
        <v>54</v>
      </c>
      <c r="N12" s="14">
        <v>0</v>
      </c>
    </row>
    <row r="13" spans="1:14" x14ac:dyDescent="0.25">
      <c r="A13" s="6" t="s">
        <v>41</v>
      </c>
      <c r="B13" s="57">
        <v>47.07</v>
      </c>
      <c r="C13" s="5">
        <v>195</v>
      </c>
      <c r="D13" s="5">
        <v>142</v>
      </c>
      <c r="E13" s="5">
        <v>88</v>
      </c>
      <c r="F13" s="5">
        <v>108</v>
      </c>
      <c r="G13" s="5">
        <v>83</v>
      </c>
      <c r="H13" s="5">
        <v>77</v>
      </c>
      <c r="I13" s="5">
        <v>65</v>
      </c>
      <c r="J13" s="5">
        <v>52</v>
      </c>
      <c r="K13" s="16">
        <v>59</v>
      </c>
      <c r="L13" s="16">
        <v>23</v>
      </c>
      <c r="M13" s="16">
        <v>42</v>
      </c>
      <c r="N13" s="14">
        <v>79</v>
      </c>
    </row>
    <row r="14" spans="1:14" x14ac:dyDescent="0.25">
      <c r="A14" s="6" t="s">
        <v>157</v>
      </c>
      <c r="B14" s="56">
        <v>0</v>
      </c>
      <c r="C14" s="4">
        <v>24</v>
      </c>
      <c r="D14" s="4">
        <v>21</v>
      </c>
      <c r="E14" s="4">
        <v>39</v>
      </c>
      <c r="F14" s="4">
        <v>59</v>
      </c>
      <c r="G14" s="4">
        <v>8</v>
      </c>
      <c r="H14" s="4">
        <v>16</v>
      </c>
      <c r="I14" s="4">
        <v>74</v>
      </c>
      <c r="J14" s="4">
        <v>64</v>
      </c>
      <c r="K14" s="15">
        <v>0</v>
      </c>
      <c r="L14" s="15">
        <v>74</v>
      </c>
      <c r="M14" s="15">
        <v>19</v>
      </c>
      <c r="N14" s="14">
        <v>97</v>
      </c>
    </row>
    <row r="15" spans="1:14" x14ac:dyDescent="0.25">
      <c r="A15" s="6" t="s">
        <v>158</v>
      </c>
      <c r="B15" s="57">
        <v>2.85</v>
      </c>
      <c r="C15" s="5">
        <v>0</v>
      </c>
      <c r="D15" s="5">
        <v>17</v>
      </c>
      <c r="E15" s="5">
        <v>33</v>
      </c>
      <c r="F15" s="5">
        <v>58</v>
      </c>
      <c r="G15" s="5">
        <v>40</v>
      </c>
      <c r="H15" s="5">
        <v>83</v>
      </c>
      <c r="I15" s="5">
        <v>75</v>
      </c>
      <c r="J15" s="5">
        <v>71</v>
      </c>
      <c r="K15" s="16">
        <v>0</v>
      </c>
      <c r="L15" s="16">
        <v>27</v>
      </c>
      <c r="M15" s="16">
        <v>33</v>
      </c>
      <c r="N15" s="14">
        <v>0</v>
      </c>
    </row>
    <row r="16" spans="1:14" x14ac:dyDescent="0.25">
      <c r="A16" s="6" t="s">
        <v>64</v>
      </c>
      <c r="B16" s="56">
        <v>4.4000000000000004</v>
      </c>
      <c r="C16" s="4">
        <v>0</v>
      </c>
      <c r="D16" s="4">
        <v>5</v>
      </c>
      <c r="E16" s="4">
        <v>0</v>
      </c>
      <c r="F16" s="4">
        <v>0</v>
      </c>
      <c r="G16" s="4">
        <v>24</v>
      </c>
      <c r="H16" s="4">
        <v>43</v>
      </c>
      <c r="I16" s="4">
        <v>0</v>
      </c>
      <c r="J16" s="4">
        <v>0</v>
      </c>
      <c r="K16" s="15">
        <v>0</v>
      </c>
      <c r="L16" s="15">
        <v>0</v>
      </c>
      <c r="M16" s="15">
        <v>7</v>
      </c>
      <c r="N16" s="14">
        <v>11</v>
      </c>
    </row>
    <row r="17" spans="1:14" x14ac:dyDescent="0.25">
      <c r="A17" s="6" t="s">
        <v>46</v>
      </c>
      <c r="B17" s="57"/>
      <c r="C17" s="5"/>
      <c r="D17" s="5"/>
      <c r="E17" s="5"/>
      <c r="F17" s="5"/>
      <c r="G17" s="5"/>
      <c r="H17" s="5"/>
      <c r="I17" s="5"/>
      <c r="J17" s="5"/>
      <c r="K17" s="16"/>
      <c r="L17" s="16"/>
      <c r="M17" s="16">
        <v>39</v>
      </c>
      <c r="N17" s="14">
        <v>33</v>
      </c>
    </row>
    <row r="18" spans="1:14" x14ac:dyDescent="0.25">
      <c r="A18" s="6" t="s">
        <v>159</v>
      </c>
      <c r="B18" s="56">
        <v>69.319999999999993</v>
      </c>
      <c r="C18" s="4">
        <v>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57</v>
      </c>
      <c r="K18" s="15">
        <v>20</v>
      </c>
      <c r="L18" s="15">
        <v>35</v>
      </c>
      <c r="M18" s="15">
        <v>9</v>
      </c>
      <c r="N18" s="14">
        <v>5</v>
      </c>
    </row>
    <row r="19" spans="1:14" x14ac:dyDescent="0.25">
      <c r="A19" s="6" t="s">
        <v>160</v>
      </c>
      <c r="B19" s="12">
        <v>2341.4299999999998</v>
      </c>
      <c r="C19" s="12">
        <v>2418</v>
      </c>
      <c r="D19" s="12">
        <v>1917</v>
      </c>
      <c r="E19" s="12">
        <v>2512</v>
      </c>
      <c r="F19" s="12">
        <v>3107</v>
      </c>
      <c r="G19" s="12">
        <v>3487</v>
      </c>
      <c r="H19" s="12">
        <v>3319</v>
      </c>
      <c r="I19" s="12">
        <v>2459</v>
      </c>
      <c r="J19" s="12">
        <v>3017</v>
      </c>
      <c r="K19" s="12"/>
      <c r="L19" s="12">
        <v>3228</v>
      </c>
      <c r="M19" s="12">
        <v>3314</v>
      </c>
      <c r="N19" s="14">
        <v>3368</v>
      </c>
    </row>
    <row r="20" spans="1:14" x14ac:dyDescent="0.25">
      <c r="A20" s="6" t="s">
        <v>137</v>
      </c>
      <c r="B20" s="56">
        <v>0</v>
      </c>
      <c r="C20" s="4">
        <v>18</v>
      </c>
      <c r="D20" s="4">
        <v>0</v>
      </c>
      <c r="E20" s="4">
        <v>0</v>
      </c>
      <c r="F20" s="4">
        <v>0</v>
      </c>
      <c r="G20" s="4">
        <v>0</v>
      </c>
      <c r="H20" s="4">
        <v>15</v>
      </c>
      <c r="I20" s="4">
        <v>25</v>
      </c>
      <c r="J20" s="4">
        <v>51</v>
      </c>
      <c r="K20" s="15">
        <v>60</v>
      </c>
      <c r="L20" s="15">
        <v>23</v>
      </c>
      <c r="M20" s="15">
        <v>31</v>
      </c>
      <c r="N20" s="14">
        <v>17</v>
      </c>
    </row>
    <row r="21" spans="1:14" x14ac:dyDescent="0.25">
      <c r="A21" s="6" t="s">
        <v>161</v>
      </c>
      <c r="B21" s="57">
        <v>46.54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7</v>
      </c>
      <c r="J21" s="5">
        <v>11</v>
      </c>
      <c r="K21" s="16">
        <v>0</v>
      </c>
      <c r="L21" s="16">
        <v>8</v>
      </c>
      <c r="M21" s="16">
        <v>16</v>
      </c>
      <c r="N21" s="14">
        <v>22</v>
      </c>
    </row>
    <row r="22" spans="1:14" x14ac:dyDescent="0.25">
      <c r="A22" s="6" t="s">
        <v>162</v>
      </c>
      <c r="B22" s="56">
        <v>46.54</v>
      </c>
      <c r="C22" s="4">
        <v>0</v>
      </c>
      <c r="D22" s="4">
        <v>0</v>
      </c>
      <c r="E22" s="4">
        <v>0</v>
      </c>
      <c r="F22" s="4">
        <v>47</v>
      </c>
      <c r="G22" s="4">
        <v>0</v>
      </c>
      <c r="H22" s="4">
        <v>0</v>
      </c>
      <c r="I22" s="4">
        <v>0</v>
      </c>
      <c r="J22" s="4">
        <v>0</v>
      </c>
      <c r="K22" s="15">
        <v>10</v>
      </c>
      <c r="L22" s="15">
        <v>12</v>
      </c>
      <c r="M22" s="15">
        <v>10</v>
      </c>
      <c r="N22" s="14">
        <v>10</v>
      </c>
    </row>
    <row r="23" spans="1:14" x14ac:dyDescent="0.25">
      <c r="A23" s="6" t="s">
        <v>140</v>
      </c>
      <c r="B23" s="57">
        <v>214.47</v>
      </c>
      <c r="C23" s="5">
        <v>81</v>
      </c>
      <c r="D23" s="5">
        <v>110</v>
      </c>
      <c r="E23" s="5">
        <v>166</v>
      </c>
      <c r="F23" s="5">
        <v>145</v>
      </c>
      <c r="G23" s="5">
        <v>164</v>
      </c>
      <c r="H23" s="5">
        <v>310</v>
      </c>
      <c r="I23" s="5">
        <v>437</v>
      </c>
      <c r="J23" s="5">
        <v>359</v>
      </c>
      <c r="K23" s="16">
        <v>369</v>
      </c>
      <c r="L23" s="16">
        <v>328</v>
      </c>
      <c r="M23" s="16">
        <v>444</v>
      </c>
      <c r="N23" s="14">
        <v>635</v>
      </c>
    </row>
    <row r="24" spans="1:14" x14ac:dyDescent="0.25">
      <c r="A24" s="6" t="s">
        <v>58</v>
      </c>
      <c r="B24" s="56">
        <v>1.78</v>
      </c>
      <c r="C24" s="4">
        <v>9</v>
      </c>
      <c r="D24" s="4">
        <v>6</v>
      </c>
      <c r="E24" s="4">
        <v>0</v>
      </c>
      <c r="F24" s="4">
        <v>10</v>
      </c>
      <c r="G24" s="4">
        <v>0</v>
      </c>
      <c r="H24" s="4">
        <v>0</v>
      </c>
      <c r="I24" s="4">
        <v>0</v>
      </c>
      <c r="J24" s="4">
        <v>0</v>
      </c>
      <c r="K24" s="15">
        <v>19</v>
      </c>
      <c r="L24" s="15">
        <v>9</v>
      </c>
      <c r="M24" s="15">
        <v>9</v>
      </c>
      <c r="N24" s="14">
        <v>8</v>
      </c>
    </row>
    <row r="25" spans="1:14" x14ac:dyDescent="0.25">
      <c r="A25" s="6" t="s">
        <v>63</v>
      </c>
      <c r="B25" s="57">
        <v>16.88</v>
      </c>
      <c r="C25" s="5">
        <v>34</v>
      </c>
      <c r="D25" s="5">
        <v>55</v>
      </c>
      <c r="E25" s="5">
        <v>24</v>
      </c>
      <c r="F25" s="5">
        <v>20</v>
      </c>
      <c r="G25" s="5">
        <v>5</v>
      </c>
      <c r="H25" s="5">
        <v>5</v>
      </c>
      <c r="I25" s="5">
        <v>0</v>
      </c>
      <c r="J25" s="5">
        <v>0</v>
      </c>
      <c r="K25" s="16">
        <v>283</v>
      </c>
      <c r="L25" s="16" t="s">
        <v>209</v>
      </c>
      <c r="M25" s="16">
        <v>11</v>
      </c>
      <c r="N25" s="14">
        <v>11</v>
      </c>
    </row>
    <row r="26" spans="1:14" x14ac:dyDescent="0.25">
      <c r="A26" s="6" t="s">
        <v>163</v>
      </c>
      <c r="B26" s="56">
        <v>15.77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5"/>
      <c r="L26" s="15"/>
      <c r="M26" s="15"/>
      <c r="N26" s="14"/>
    </row>
    <row r="27" spans="1:14" x14ac:dyDescent="0.25">
      <c r="A27" s="6" t="s">
        <v>164</v>
      </c>
      <c r="B27" s="57">
        <v>3.17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16"/>
      <c r="L27" s="16"/>
      <c r="M27" s="16"/>
      <c r="N27" s="14"/>
    </row>
    <row r="28" spans="1:14" x14ac:dyDescent="0.25">
      <c r="A28" s="6" t="s">
        <v>165</v>
      </c>
      <c r="B28" s="56">
        <v>60.17</v>
      </c>
      <c r="C28" s="4">
        <v>236</v>
      </c>
      <c r="D28" s="4">
        <v>187</v>
      </c>
      <c r="E28" s="4">
        <v>78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15"/>
      <c r="L28" s="15"/>
      <c r="M28" s="15"/>
      <c r="N28" s="14"/>
    </row>
    <row r="29" spans="1:14" x14ac:dyDescent="0.25">
      <c r="A29" s="6" t="s">
        <v>166</v>
      </c>
      <c r="B29" s="57">
        <v>0</v>
      </c>
      <c r="C29" s="5">
        <v>16</v>
      </c>
      <c r="D29" s="5">
        <v>27</v>
      </c>
      <c r="E29" s="5">
        <v>16</v>
      </c>
      <c r="F29" s="5">
        <v>14</v>
      </c>
      <c r="G29" s="5">
        <v>14</v>
      </c>
      <c r="H29" s="5">
        <v>30</v>
      </c>
      <c r="I29" s="5">
        <v>29</v>
      </c>
      <c r="J29" s="5">
        <v>37</v>
      </c>
      <c r="K29" s="16"/>
      <c r="L29" s="16">
        <v>34</v>
      </c>
      <c r="M29" s="16">
        <v>16</v>
      </c>
      <c r="N29" s="14">
        <v>0</v>
      </c>
    </row>
    <row r="30" spans="1:14" x14ac:dyDescent="0.25">
      <c r="A30" s="6" t="s">
        <v>167</v>
      </c>
      <c r="B30" s="56">
        <v>3.21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15"/>
      <c r="L30" s="15">
        <v>1</v>
      </c>
      <c r="M30" s="15">
        <v>3</v>
      </c>
      <c r="N30" s="14">
        <v>0</v>
      </c>
    </row>
    <row r="31" spans="1:14" x14ac:dyDescent="0.25">
      <c r="A31" s="6" t="s">
        <v>62</v>
      </c>
      <c r="B31" s="57">
        <v>10.17</v>
      </c>
      <c r="C31" s="5">
        <v>24</v>
      </c>
      <c r="D31" s="5">
        <v>80</v>
      </c>
      <c r="E31" s="5">
        <v>101</v>
      </c>
      <c r="F31" s="5">
        <v>11</v>
      </c>
      <c r="G31" s="5">
        <v>0</v>
      </c>
      <c r="H31" s="5">
        <v>17</v>
      </c>
      <c r="I31" s="5">
        <v>46</v>
      </c>
      <c r="J31" s="5">
        <v>20</v>
      </c>
      <c r="K31" s="16">
        <v>19</v>
      </c>
      <c r="L31" s="16">
        <v>3</v>
      </c>
      <c r="M31" s="16">
        <v>11</v>
      </c>
      <c r="N31" s="14">
        <v>18</v>
      </c>
    </row>
    <row r="32" spans="1:14" x14ac:dyDescent="0.25">
      <c r="A32" s="6" t="s">
        <v>168</v>
      </c>
      <c r="B32" s="56">
        <v>0</v>
      </c>
      <c r="C32" s="4">
        <v>71</v>
      </c>
      <c r="D32" s="4">
        <v>0</v>
      </c>
      <c r="E32" s="4">
        <v>4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15"/>
      <c r="L32" s="15"/>
      <c r="M32" s="15"/>
      <c r="N32" s="14"/>
    </row>
    <row r="33" spans="1:14" x14ac:dyDescent="0.25">
      <c r="A33" s="6" t="s">
        <v>169</v>
      </c>
      <c r="B33" s="5"/>
      <c r="C33" s="5"/>
      <c r="D33" s="5"/>
      <c r="E33" s="5"/>
      <c r="F33" s="5"/>
      <c r="G33" s="5"/>
      <c r="H33" s="5"/>
      <c r="I33" s="5"/>
      <c r="J33" s="5">
        <v>103</v>
      </c>
      <c r="K33" s="16">
        <v>0</v>
      </c>
      <c r="L33" s="16">
        <v>0</v>
      </c>
      <c r="M33" s="16"/>
      <c r="N33" s="14">
        <v>0</v>
      </c>
    </row>
    <row r="34" spans="1:14" x14ac:dyDescent="0.25">
      <c r="A34" s="7" t="s">
        <v>170</v>
      </c>
      <c r="B34" s="14">
        <v>4205.3900000000003</v>
      </c>
      <c r="C34" s="14">
        <v>4192</v>
      </c>
      <c r="D34" s="14">
        <v>3684</v>
      </c>
      <c r="E34" s="14">
        <v>4097</v>
      </c>
      <c r="F34" s="14">
        <v>4671</v>
      </c>
      <c r="G34" s="14">
        <v>4991</v>
      </c>
      <c r="H34" s="14">
        <v>5246</v>
      </c>
      <c r="I34" s="14">
        <v>4650</v>
      </c>
      <c r="J34" s="14">
        <v>5064</v>
      </c>
      <c r="K34" s="14">
        <v>4907</v>
      </c>
      <c r="L34" s="14">
        <f>SUM(L4:L33)</f>
        <v>4854</v>
      </c>
      <c r="M34" s="14">
        <f>SUM(M4:M33)</f>
        <v>5140</v>
      </c>
      <c r="N34" s="14">
        <f>SUM(N4:N33)</f>
        <v>5297</v>
      </c>
    </row>
    <row r="36" spans="1:14" x14ac:dyDescent="0.25">
      <c r="A36" s="2" t="s">
        <v>171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30"/>
  <sheetViews>
    <sheetView zoomScale="80" zoomScaleNormal="80" workbookViewId="0">
      <selection activeCell="I42" sqref="I42"/>
    </sheetView>
  </sheetViews>
  <sheetFormatPr baseColWidth="10" defaultRowHeight="15" x14ac:dyDescent="0.25"/>
  <cols>
    <col min="1" max="1" width="21.375" style="2" customWidth="1"/>
    <col min="2" max="13" width="8.5" style="2" customWidth="1"/>
    <col min="14" max="16384" width="11" style="2"/>
  </cols>
  <sheetData>
    <row r="1" spans="1:14" x14ac:dyDescent="0.25">
      <c r="A1" s="2" t="s">
        <v>223</v>
      </c>
    </row>
    <row r="3" spans="1:14" x14ac:dyDescent="0.25">
      <c r="A3" s="6" t="s">
        <v>153</v>
      </c>
      <c r="B3" s="18">
        <v>2005</v>
      </c>
      <c r="C3" s="18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18">
        <v>2015</v>
      </c>
      <c r="J3" s="18">
        <v>2016</v>
      </c>
      <c r="K3" s="18">
        <v>2017</v>
      </c>
      <c r="L3" s="18">
        <v>2018</v>
      </c>
      <c r="M3" s="18">
        <v>2019</v>
      </c>
      <c r="N3" s="18" t="s">
        <v>231</v>
      </c>
    </row>
    <row r="4" spans="1:14" x14ac:dyDescent="0.25">
      <c r="A4" s="4" t="s">
        <v>38</v>
      </c>
      <c r="B4" s="17">
        <v>151</v>
      </c>
      <c r="C4" s="17">
        <v>110</v>
      </c>
      <c r="D4" s="17">
        <v>142</v>
      </c>
      <c r="E4" s="17">
        <v>113</v>
      </c>
      <c r="F4" s="17">
        <v>114</v>
      </c>
      <c r="G4" s="17">
        <v>163</v>
      </c>
      <c r="H4" s="17">
        <v>106</v>
      </c>
      <c r="I4" s="17">
        <v>125</v>
      </c>
      <c r="J4" s="17">
        <v>122</v>
      </c>
      <c r="K4" s="4">
        <v>121</v>
      </c>
      <c r="L4" s="4">
        <v>191</v>
      </c>
      <c r="M4" s="4">
        <v>188</v>
      </c>
      <c r="N4" s="7"/>
    </row>
    <row r="5" spans="1:14" x14ac:dyDescent="0.25">
      <c r="A5" s="5" t="s">
        <v>44</v>
      </c>
      <c r="B5" s="20">
        <v>77</v>
      </c>
      <c r="C5" s="20">
        <v>33</v>
      </c>
      <c r="D5" s="20">
        <v>81</v>
      </c>
      <c r="E5" s="20">
        <v>80</v>
      </c>
      <c r="F5" s="20">
        <v>70</v>
      </c>
      <c r="G5" s="20">
        <v>73</v>
      </c>
      <c r="H5" s="20">
        <v>68</v>
      </c>
      <c r="I5" s="20">
        <v>45</v>
      </c>
      <c r="J5" s="20">
        <v>62</v>
      </c>
      <c r="K5" s="5">
        <v>26</v>
      </c>
      <c r="L5" s="5">
        <v>70</v>
      </c>
      <c r="M5" s="5">
        <v>37</v>
      </c>
      <c r="N5" s="7"/>
    </row>
    <row r="6" spans="1:14" x14ac:dyDescent="0.25">
      <c r="A6" s="4" t="s">
        <v>39</v>
      </c>
      <c r="B6" s="17">
        <v>20</v>
      </c>
      <c r="C6" s="17">
        <v>15</v>
      </c>
      <c r="D6" s="17">
        <v>20</v>
      </c>
      <c r="E6" s="17">
        <v>28</v>
      </c>
      <c r="F6" s="17">
        <v>0</v>
      </c>
      <c r="G6" s="17">
        <v>0</v>
      </c>
      <c r="H6" s="17">
        <v>2</v>
      </c>
      <c r="I6" s="17">
        <v>4</v>
      </c>
      <c r="J6" s="17">
        <v>0</v>
      </c>
      <c r="K6" s="4">
        <v>29</v>
      </c>
      <c r="L6" s="4">
        <v>29</v>
      </c>
      <c r="M6" s="4">
        <v>27</v>
      </c>
      <c r="N6" s="7"/>
    </row>
    <row r="7" spans="1:14" x14ac:dyDescent="0.25">
      <c r="A7" s="5" t="s">
        <v>45</v>
      </c>
      <c r="B7" s="20">
        <v>39</v>
      </c>
      <c r="C7" s="20">
        <v>81</v>
      </c>
      <c r="D7" s="20">
        <v>0</v>
      </c>
      <c r="E7" s="20">
        <v>35</v>
      </c>
      <c r="F7" s="20">
        <v>7</v>
      </c>
      <c r="G7" s="20">
        <v>18</v>
      </c>
      <c r="H7" s="20">
        <v>17</v>
      </c>
      <c r="I7" s="20">
        <v>11</v>
      </c>
      <c r="J7" s="20">
        <v>24</v>
      </c>
      <c r="K7" s="5">
        <v>0</v>
      </c>
      <c r="L7" s="5">
        <v>0</v>
      </c>
      <c r="M7" s="5"/>
      <c r="N7" s="7"/>
    </row>
    <row r="8" spans="1:14" x14ac:dyDescent="0.25">
      <c r="A8" s="4" t="s">
        <v>156</v>
      </c>
      <c r="B8" s="17">
        <v>26</v>
      </c>
      <c r="C8" s="17">
        <v>20</v>
      </c>
      <c r="D8" s="17">
        <v>61</v>
      </c>
      <c r="E8" s="17">
        <v>99</v>
      </c>
      <c r="F8" s="17">
        <v>91</v>
      </c>
      <c r="G8" s="17">
        <v>12</v>
      </c>
      <c r="H8" s="17">
        <v>78</v>
      </c>
      <c r="I8" s="17">
        <v>119</v>
      </c>
      <c r="J8" s="17">
        <v>27</v>
      </c>
      <c r="K8" s="4">
        <v>38</v>
      </c>
      <c r="L8" s="4">
        <v>6</v>
      </c>
      <c r="M8" s="4"/>
      <c r="N8" s="7"/>
    </row>
    <row r="9" spans="1:14" x14ac:dyDescent="0.25">
      <c r="A9" s="5" t="s">
        <v>47</v>
      </c>
      <c r="B9" s="20">
        <v>91</v>
      </c>
      <c r="C9" s="20">
        <v>71</v>
      </c>
      <c r="D9" s="20">
        <v>120</v>
      </c>
      <c r="E9" s="20">
        <v>66</v>
      </c>
      <c r="F9" s="20">
        <v>45</v>
      </c>
      <c r="G9" s="20">
        <v>50</v>
      </c>
      <c r="H9" s="20">
        <v>76</v>
      </c>
      <c r="I9" s="20">
        <v>79</v>
      </c>
      <c r="J9" s="20">
        <v>61</v>
      </c>
      <c r="K9" s="5">
        <v>84</v>
      </c>
      <c r="L9" s="5">
        <v>101</v>
      </c>
      <c r="M9" s="5">
        <v>54</v>
      </c>
      <c r="N9" s="7"/>
    </row>
    <row r="10" spans="1:14" x14ac:dyDescent="0.25">
      <c r="A10" s="4" t="s">
        <v>41</v>
      </c>
      <c r="B10" s="17">
        <v>47</v>
      </c>
      <c r="C10" s="17">
        <v>195</v>
      </c>
      <c r="D10" s="17">
        <v>142</v>
      </c>
      <c r="E10" s="17">
        <v>88</v>
      </c>
      <c r="F10" s="17">
        <v>108</v>
      </c>
      <c r="G10" s="17">
        <v>83</v>
      </c>
      <c r="H10" s="17">
        <v>77</v>
      </c>
      <c r="I10" s="17">
        <v>65</v>
      </c>
      <c r="J10" s="17">
        <v>52</v>
      </c>
      <c r="K10" s="4">
        <v>59</v>
      </c>
      <c r="L10" s="4">
        <v>23</v>
      </c>
      <c r="M10" s="4">
        <v>42</v>
      </c>
      <c r="N10" s="7"/>
    </row>
    <row r="11" spans="1:14" x14ac:dyDescent="0.25">
      <c r="A11" s="5" t="s">
        <v>157</v>
      </c>
      <c r="B11" s="20" t="s">
        <v>97</v>
      </c>
      <c r="C11" s="20">
        <v>24</v>
      </c>
      <c r="D11" s="20" t="s">
        <v>97</v>
      </c>
      <c r="E11" s="20">
        <v>39</v>
      </c>
      <c r="F11" s="20">
        <v>52</v>
      </c>
      <c r="G11" s="20">
        <v>8</v>
      </c>
      <c r="H11" s="20">
        <v>16</v>
      </c>
      <c r="I11" s="20">
        <v>63</v>
      </c>
      <c r="J11" s="20">
        <v>61</v>
      </c>
      <c r="K11" s="5">
        <v>0</v>
      </c>
      <c r="L11" s="5">
        <v>64</v>
      </c>
      <c r="M11" s="5"/>
      <c r="N11" s="7"/>
    </row>
    <row r="12" spans="1:14" x14ac:dyDescent="0.25">
      <c r="A12" s="4" t="s">
        <v>158</v>
      </c>
      <c r="B12" s="17">
        <v>3</v>
      </c>
      <c r="C12" s="17" t="s">
        <v>97</v>
      </c>
      <c r="D12" s="17" t="s">
        <v>97</v>
      </c>
      <c r="E12" s="17" t="s">
        <v>97</v>
      </c>
      <c r="F12" s="17">
        <v>58</v>
      </c>
      <c r="G12" s="17">
        <v>39</v>
      </c>
      <c r="H12" s="17">
        <v>83</v>
      </c>
      <c r="I12" s="17">
        <v>75</v>
      </c>
      <c r="J12" s="17">
        <v>71</v>
      </c>
      <c r="K12" s="4">
        <v>0</v>
      </c>
      <c r="L12" s="4">
        <v>27</v>
      </c>
      <c r="M12" s="4">
        <v>33</v>
      </c>
      <c r="N12" s="7"/>
    </row>
    <row r="13" spans="1:14" x14ac:dyDescent="0.25">
      <c r="A13" s="5" t="s">
        <v>64</v>
      </c>
      <c r="B13" s="20">
        <v>4</v>
      </c>
      <c r="C13" s="20" t="s">
        <v>97</v>
      </c>
      <c r="D13" s="20">
        <v>17</v>
      </c>
      <c r="E13" s="20" t="s">
        <v>97</v>
      </c>
      <c r="F13" s="20">
        <v>0</v>
      </c>
      <c r="G13" s="20">
        <v>24</v>
      </c>
      <c r="H13" s="20">
        <v>43</v>
      </c>
      <c r="I13" s="20">
        <v>0</v>
      </c>
      <c r="J13" s="20">
        <v>0</v>
      </c>
      <c r="K13" s="5">
        <v>0</v>
      </c>
      <c r="L13" s="5">
        <v>0</v>
      </c>
      <c r="M13" s="5">
        <v>7</v>
      </c>
      <c r="N13" s="7"/>
    </row>
    <row r="14" spans="1:14" x14ac:dyDescent="0.25">
      <c r="A14" s="5" t="s">
        <v>46</v>
      </c>
      <c r="B14" s="17"/>
      <c r="C14" s="17"/>
      <c r="D14" s="17"/>
      <c r="E14" s="17"/>
      <c r="F14" s="17"/>
      <c r="G14" s="17"/>
      <c r="H14" s="17"/>
      <c r="I14" s="17"/>
      <c r="J14" s="17"/>
      <c r="K14" s="4"/>
      <c r="L14" s="4"/>
      <c r="M14" s="4">
        <v>10</v>
      </c>
      <c r="N14" s="7"/>
    </row>
    <row r="15" spans="1:14" x14ac:dyDescent="0.25">
      <c r="A15" s="4" t="s">
        <v>159</v>
      </c>
      <c r="B15" s="20">
        <v>69</v>
      </c>
      <c r="C15" s="20" t="s">
        <v>97</v>
      </c>
      <c r="D15" s="20" t="s">
        <v>97</v>
      </c>
      <c r="E15" s="20" t="s">
        <v>97</v>
      </c>
      <c r="F15" s="20">
        <v>0</v>
      </c>
      <c r="G15" s="20">
        <v>0</v>
      </c>
      <c r="H15" s="20">
        <v>0</v>
      </c>
      <c r="I15" s="20">
        <v>0</v>
      </c>
      <c r="J15" s="20">
        <v>57</v>
      </c>
      <c r="K15" s="5">
        <v>20</v>
      </c>
      <c r="L15" s="5">
        <v>35</v>
      </c>
      <c r="M15" s="5">
        <v>9</v>
      </c>
      <c r="N15" s="7"/>
    </row>
    <row r="16" spans="1:14" x14ac:dyDescent="0.25">
      <c r="A16" s="5" t="s">
        <v>160</v>
      </c>
      <c r="B16" s="17">
        <v>70</v>
      </c>
      <c r="C16" s="17">
        <v>139</v>
      </c>
      <c r="D16" s="17">
        <v>48</v>
      </c>
      <c r="E16" s="17">
        <v>107</v>
      </c>
      <c r="F16" s="17">
        <v>151</v>
      </c>
      <c r="G16" s="17">
        <v>216</v>
      </c>
      <c r="H16" s="17">
        <v>286</v>
      </c>
      <c r="I16" s="17">
        <v>277</v>
      </c>
      <c r="J16" s="17">
        <v>290</v>
      </c>
      <c r="K16" s="4">
        <v>456</v>
      </c>
      <c r="L16" s="4">
        <v>566</v>
      </c>
      <c r="M16" s="4">
        <v>485</v>
      </c>
      <c r="N16" s="7"/>
    </row>
    <row r="17" spans="1:14" x14ac:dyDescent="0.25">
      <c r="A17" s="4" t="s">
        <v>137</v>
      </c>
      <c r="B17" s="20">
        <v>90</v>
      </c>
      <c r="C17" s="20">
        <v>16</v>
      </c>
      <c r="D17" s="20" t="s">
        <v>97</v>
      </c>
      <c r="E17" s="20" t="s">
        <v>97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5">
        <v>6</v>
      </c>
      <c r="L17" s="5">
        <v>7</v>
      </c>
      <c r="M17" s="5">
        <v>4</v>
      </c>
      <c r="N17" s="7"/>
    </row>
    <row r="18" spans="1:14" x14ac:dyDescent="0.25">
      <c r="A18" s="5" t="s">
        <v>161</v>
      </c>
      <c r="B18" s="17">
        <v>47</v>
      </c>
      <c r="C18" s="17" t="s">
        <v>97</v>
      </c>
      <c r="D18" s="17" t="s">
        <v>97</v>
      </c>
      <c r="E18" s="17" t="s">
        <v>97</v>
      </c>
      <c r="F18" s="17">
        <v>0</v>
      </c>
      <c r="G18" s="17">
        <v>0</v>
      </c>
      <c r="H18" s="17">
        <v>0</v>
      </c>
      <c r="I18" s="17">
        <v>0</v>
      </c>
      <c r="J18" s="17">
        <v>11</v>
      </c>
      <c r="K18" s="4">
        <v>0</v>
      </c>
      <c r="L18" s="4">
        <v>8</v>
      </c>
      <c r="M18" s="4">
        <v>16</v>
      </c>
      <c r="N18" s="7"/>
    </row>
    <row r="19" spans="1:14" x14ac:dyDescent="0.25">
      <c r="A19" s="4" t="s">
        <v>140</v>
      </c>
      <c r="B19" s="20">
        <v>40</v>
      </c>
      <c r="C19" s="20">
        <v>34</v>
      </c>
      <c r="D19" s="20">
        <v>63</v>
      </c>
      <c r="E19" s="20">
        <v>62</v>
      </c>
      <c r="F19" s="20">
        <v>46</v>
      </c>
      <c r="G19" s="20">
        <v>33</v>
      </c>
      <c r="H19" s="20">
        <v>102</v>
      </c>
      <c r="I19" s="20">
        <v>114</v>
      </c>
      <c r="J19" s="20">
        <v>113</v>
      </c>
      <c r="K19" s="5">
        <v>127</v>
      </c>
      <c r="L19" s="5">
        <v>165</v>
      </c>
      <c r="M19" s="5">
        <v>144</v>
      </c>
      <c r="N19" s="7"/>
    </row>
    <row r="20" spans="1:14" x14ac:dyDescent="0.25">
      <c r="A20" s="4" t="s">
        <v>162</v>
      </c>
      <c r="B20" s="17"/>
      <c r="C20" s="17"/>
      <c r="D20" s="17"/>
      <c r="E20" s="17"/>
      <c r="F20" s="17"/>
      <c r="G20" s="17"/>
      <c r="H20" s="17"/>
      <c r="I20" s="17"/>
      <c r="J20" s="17"/>
      <c r="K20" s="4"/>
      <c r="L20" s="4">
        <v>12</v>
      </c>
      <c r="M20" s="4">
        <v>10</v>
      </c>
      <c r="N20" s="7"/>
    </row>
    <row r="21" spans="1:14" x14ac:dyDescent="0.25">
      <c r="A21" s="5" t="s">
        <v>58</v>
      </c>
      <c r="B21" s="20">
        <v>2</v>
      </c>
      <c r="C21" s="20" t="s">
        <v>97</v>
      </c>
      <c r="D21" s="20" t="s">
        <v>97</v>
      </c>
      <c r="E21" s="20" t="s">
        <v>97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">
        <v>0</v>
      </c>
      <c r="L21" s="5">
        <v>0</v>
      </c>
      <c r="M21" s="5"/>
      <c r="N21" s="7"/>
    </row>
    <row r="22" spans="1:14" x14ac:dyDescent="0.25">
      <c r="A22" s="4" t="s">
        <v>63</v>
      </c>
      <c r="B22" s="17">
        <v>17</v>
      </c>
      <c r="C22" s="17">
        <v>34</v>
      </c>
      <c r="D22" s="17">
        <v>55</v>
      </c>
      <c r="E22" s="17">
        <v>24</v>
      </c>
      <c r="F22" s="17">
        <v>20</v>
      </c>
      <c r="G22" s="17">
        <v>5</v>
      </c>
      <c r="H22" s="17">
        <v>5</v>
      </c>
      <c r="I22" s="17">
        <v>0</v>
      </c>
      <c r="J22" s="17">
        <v>0</v>
      </c>
      <c r="K22" s="4">
        <v>0</v>
      </c>
      <c r="L22" s="4">
        <v>0</v>
      </c>
      <c r="M22" s="4">
        <v>11</v>
      </c>
      <c r="N22" s="7"/>
    </row>
    <row r="23" spans="1:14" x14ac:dyDescent="0.25">
      <c r="A23" s="5" t="s">
        <v>163</v>
      </c>
      <c r="B23" s="20" t="s">
        <v>97</v>
      </c>
      <c r="C23" s="20" t="s">
        <v>97</v>
      </c>
      <c r="D23" s="20" t="s">
        <v>97</v>
      </c>
      <c r="E23" s="20" t="s">
        <v>97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5">
        <v>0</v>
      </c>
      <c r="L23" s="5"/>
      <c r="M23" s="5"/>
      <c r="N23" s="7"/>
    </row>
    <row r="24" spans="1:14" x14ac:dyDescent="0.25">
      <c r="A24" s="4" t="s">
        <v>167</v>
      </c>
      <c r="B24" s="17">
        <v>1</v>
      </c>
      <c r="C24" s="17" t="s">
        <v>97</v>
      </c>
      <c r="D24" s="17" t="s">
        <v>97</v>
      </c>
      <c r="E24" s="17" t="s">
        <v>97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4">
        <v>0</v>
      </c>
      <c r="L24" s="4"/>
      <c r="M24" s="4"/>
      <c r="N24" s="7"/>
    </row>
    <row r="25" spans="1:14" x14ac:dyDescent="0.25">
      <c r="A25" s="5" t="s">
        <v>166</v>
      </c>
      <c r="B25" s="20" t="s">
        <v>97</v>
      </c>
      <c r="C25" s="20" t="s">
        <v>97</v>
      </c>
      <c r="D25" s="20" t="s">
        <v>97</v>
      </c>
      <c r="E25" s="20">
        <v>11</v>
      </c>
      <c r="F25" s="20">
        <v>14</v>
      </c>
      <c r="G25" s="20">
        <v>14</v>
      </c>
      <c r="H25" s="20">
        <v>30</v>
      </c>
      <c r="I25" s="20">
        <v>29</v>
      </c>
      <c r="J25" s="20">
        <v>6</v>
      </c>
      <c r="K25" s="5">
        <v>10</v>
      </c>
      <c r="L25" s="5">
        <v>34</v>
      </c>
      <c r="M25" s="5">
        <v>16</v>
      </c>
      <c r="N25" s="7"/>
    </row>
    <row r="26" spans="1:14" x14ac:dyDescent="0.25">
      <c r="A26" s="4" t="s">
        <v>62</v>
      </c>
      <c r="B26" s="17"/>
      <c r="C26" s="17"/>
      <c r="D26" s="17" t="s">
        <v>97</v>
      </c>
      <c r="E26" s="17">
        <v>66</v>
      </c>
      <c r="F26" s="17">
        <v>0</v>
      </c>
      <c r="G26" s="17">
        <v>0</v>
      </c>
      <c r="H26" s="17">
        <v>0</v>
      </c>
      <c r="I26" s="17">
        <v>25</v>
      </c>
      <c r="J26" s="17">
        <v>10</v>
      </c>
      <c r="K26" s="4">
        <v>4</v>
      </c>
      <c r="L26" s="4">
        <v>0</v>
      </c>
      <c r="M26" s="4"/>
      <c r="N26" s="7"/>
    </row>
    <row r="27" spans="1:14" x14ac:dyDescent="0.25">
      <c r="A27" s="7" t="s">
        <v>17</v>
      </c>
      <c r="B27" s="19">
        <v>793</v>
      </c>
      <c r="C27" s="19">
        <v>785</v>
      </c>
      <c r="D27" s="19">
        <v>749</v>
      </c>
      <c r="E27" s="19">
        <v>818</v>
      </c>
      <c r="F27" s="19">
        <v>832</v>
      </c>
      <c r="G27" s="19">
        <v>738</v>
      </c>
      <c r="H27" s="19">
        <v>989</v>
      </c>
      <c r="I27" s="19">
        <v>1031</v>
      </c>
      <c r="J27" s="19">
        <v>967</v>
      </c>
      <c r="K27" s="14">
        <v>990</v>
      </c>
      <c r="L27" s="14">
        <v>1338</v>
      </c>
      <c r="M27" s="14">
        <v>1093</v>
      </c>
      <c r="N27" s="14"/>
    </row>
    <row r="29" spans="1:14" x14ac:dyDescent="0.25">
      <c r="A29" s="2" t="s">
        <v>232</v>
      </c>
    </row>
    <row r="30" spans="1:14" x14ac:dyDescent="0.25">
      <c r="A30" s="2" t="s">
        <v>171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H29"/>
  <sheetViews>
    <sheetView zoomScale="80" zoomScaleNormal="80" workbookViewId="0">
      <selection activeCell="L31" sqref="L31"/>
    </sheetView>
  </sheetViews>
  <sheetFormatPr baseColWidth="10" defaultRowHeight="14.25" x14ac:dyDescent="0.2"/>
  <cols>
    <col min="1" max="1" width="29.125" customWidth="1"/>
  </cols>
  <sheetData>
    <row r="1" spans="1:8" ht="15" x14ac:dyDescent="0.25">
      <c r="A1" s="29" t="s">
        <v>214</v>
      </c>
      <c r="B1" s="29"/>
      <c r="C1" s="29"/>
      <c r="D1" s="29"/>
      <c r="E1" s="30"/>
      <c r="F1" s="29"/>
      <c r="G1" s="31"/>
      <c r="H1" s="28"/>
    </row>
    <row r="2" spans="1:8" ht="15" x14ac:dyDescent="0.25">
      <c r="A2" s="32"/>
      <c r="B2" s="33"/>
      <c r="C2" s="33"/>
      <c r="D2" s="33"/>
      <c r="E2" s="33"/>
      <c r="F2" s="33"/>
      <c r="G2" s="33"/>
      <c r="H2" s="28"/>
    </row>
    <row r="3" spans="1:8" ht="15" x14ac:dyDescent="0.2">
      <c r="A3" s="40" t="s">
        <v>191</v>
      </c>
      <c r="B3" s="41">
        <v>2000</v>
      </c>
      <c r="C3" s="41">
        <v>2005</v>
      </c>
      <c r="D3" s="41">
        <v>2010</v>
      </c>
      <c r="E3" s="41">
        <v>2015</v>
      </c>
      <c r="F3" s="41">
        <v>2018</v>
      </c>
      <c r="G3" s="41">
        <v>2019</v>
      </c>
      <c r="H3" s="41">
        <v>2020</v>
      </c>
    </row>
    <row r="4" spans="1:8" ht="15" x14ac:dyDescent="0.2">
      <c r="A4" s="44" t="s">
        <v>211</v>
      </c>
      <c r="B4" s="44"/>
      <c r="C4" s="44"/>
      <c r="D4" s="44"/>
      <c r="E4" s="44"/>
      <c r="F4" s="44"/>
      <c r="G4" s="44"/>
      <c r="H4" s="44"/>
    </row>
    <row r="5" spans="1:8" ht="15" x14ac:dyDescent="0.2">
      <c r="A5" s="34" t="s">
        <v>192</v>
      </c>
      <c r="B5" s="35">
        <v>605.08000000000095</v>
      </c>
      <c r="C5" s="35">
        <v>397.66999999999899</v>
      </c>
      <c r="D5" s="35">
        <v>283.12</v>
      </c>
      <c r="E5" s="35">
        <v>137.3023</v>
      </c>
      <c r="F5" s="35">
        <v>115.3006</v>
      </c>
      <c r="G5" s="35">
        <v>117.5244</v>
      </c>
      <c r="H5" s="42">
        <v>122.13339999999999</v>
      </c>
    </row>
    <row r="6" spans="1:8" ht="15" x14ac:dyDescent="0.2">
      <c r="A6" s="36" t="s">
        <v>193</v>
      </c>
      <c r="B6" s="35">
        <v>1408.81</v>
      </c>
      <c r="C6" s="35">
        <v>925.56</v>
      </c>
      <c r="D6" s="35">
        <v>610.77</v>
      </c>
      <c r="E6" s="35">
        <v>362.51940000000002</v>
      </c>
      <c r="F6" s="35">
        <v>338.4674</v>
      </c>
      <c r="G6" s="35">
        <v>331.7715</v>
      </c>
      <c r="H6" s="42">
        <v>317.67720000000003</v>
      </c>
    </row>
    <row r="7" spans="1:8" ht="15" x14ac:dyDescent="0.2">
      <c r="A7" s="36" t="s">
        <v>194</v>
      </c>
      <c r="B7" s="35">
        <v>6364.27</v>
      </c>
      <c r="C7" s="35">
        <v>4681.53999999999</v>
      </c>
      <c r="D7" s="35">
        <v>2962.59</v>
      </c>
      <c r="E7" s="35">
        <v>1891.0171</v>
      </c>
      <c r="F7" s="35">
        <v>1685.4956999999999</v>
      </c>
      <c r="G7" s="35">
        <v>1633.1617000000001</v>
      </c>
      <c r="H7" s="42">
        <v>1566.4374</v>
      </c>
    </row>
    <row r="8" spans="1:8" ht="15" x14ac:dyDescent="0.2">
      <c r="A8" s="36" t="s">
        <v>195</v>
      </c>
      <c r="B8" s="35">
        <v>11105.85</v>
      </c>
      <c r="C8" s="35">
        <v>8158.98</v>
      </c>
      <c r="D8" s="35">
        <v>5418.34</v>
      </c>
      <c r="E8" s="35">
        <v>3569.0956000000001</v>
      </c>
      <c r="F8" s="35">
        <v>2994.5877</v>
      </c>
      <c r="G8" s="35">
        <v>2875.4933999999998</v>
      </c>
      <c r="H8" s="42">
        <v>2709.9551000000001</v>
      </c>
    </row>
    <row r="9" spans="1:8" ht="15" x14ac:dyDescent="0.2">
      <c r="A9" s="36" t="s">
        <v>196</v>
      </c>
      <c r="B9" s="35">
        <v>18637.73</v>
      </c>
      <c r="C9" s="35">
        <v>14440.94</v>
      </c>
      <c r="D9" s="35">
        <v>10775.79</v>
      </c>
      <c r="E9" s="35">
        <v>8068.6334999999999</v>
      </c>
      <c r="F9" s="35">
        <v>7101.2331999999997</v>
      </c>
      <c r="G9" s="35">
        <v>6721.3600999999999</v>
      </c>
      <c r="H9" s="42">
        <v>6451.4104000000098</v>
      </c>
    </row>
    <row r="10" spans="1:8" ht="15" x14ac:dyDescent="0.2">
      <c r="A10" s="36" t="s">
        <v>197</v>
      </c>
      <c r="B10" s="35">
        <v>15487.47</v>
      </c>
      <c r="C10" s="35">
        <v>13539.48</v>
      </c>
      <c r="D10" s="35">
        <v>10593.9</v>
      </c>
      <c r="E10" s="35">
        <v>9100.0309999999899</v>
      </c>
      <c r="F10" s="35">
        <v>7961.7610999999997</v>
      </c>
      <c r="G10" s="35">
        <v>7628.6598000000004</v>
      </c>
      <c r="H10" s="42">
        <v>7520.6531000000004</v>
      </c>
    </row>
    <row r="11" spans="1:8" ht="15" x14ac:dyDescent="0.2">
      <c r="A11" s="36" t="s">
        <v>198</v>
      </c>
      <c r="B11" s="35">
        <v>25373.919999999998</v>
      </c>
      <c r="C11" s="35">
        <v>21859.05</v>
      </c>
      <c r="D11" s="35">
        <v>19214.09</v>
      </c>
      <c r="E11" s="35">
        <v>18365.6443</v>
      </c>
      <c r="F11" s="35">
        <v>18151.081200000001</v>
      </c>
      <c r="G11" s="35">
        <v>17937.667099999999</v>
      </c>
      <c r="H11" s="42">
        <v>17385.016100000001</v>
      </c>
    </row>
    <row r="12" spans="1:8" ht="15" x14ac:dyDescent="0.2">
      <c r="A12" s="36" t="s">
        <v>199</v>
      </c>
      <c r="B12" s="35">
        <v>38954.85</v>
      </c>
      <c r="C12" s="35">
        <v>43098.14</v>
      </c>
      <c r="D12" s="35">
        <v>45940.200000000099</v>
      </c>
      <c r="E12" s="35">
        <v>45538.427799999998</v>
      </c>
      <c r="F12" s="35">
        <v>42772.055399999997</v>
      </c>
      <c r="G12" s="35">
        <v>42034.784699999997</v>
      </c>
      <c r="H12" s="42">
        <v>41626.343200000003</v>
      </c>
    </row>
    <row r="13" spans="1:8" ht="15" x14ac:dyDescent="0.2">
      <c r="A13" s="36" t="s">
        <v>200</v>
      </c>
      <c r="B13" s="35">
        <v>19403.41</v>
      </c>
      <c r="C13" s="35">
        <v>26953.279999999999</v>
      </c>
      <c r="D13" s="35">
        <v>34199.120000000003</v>
      </c>
      <c r="E13" s="35">
        <v>35453.398300000001</v>
      </c>
      <c r="F13" s="35">
        <v>38085.352899999998</v>
      </c>
      <c r="G13" s="35">
        <v>39412.762799999997</v>
      </c>
      <c r="H13" s="42">
        <v>39041.365599999997</v>
      </c>
    </row>
    <row r="14" spans="1:8" ht="15" x14ac:dyDescent="0.2">
      <c r="A14" s="37" t="s">
        <v>201</v>
      </c>
      <c r="B14" s="35">
        <v>16100.22</v>
      </c>
      <c r="C14" s="35">
        <v>19494.57</v>
      </c>
      <c r="D14" s="35">
        <v>23027.38</v>
      </c>
      <c r="E14" s="35">
        <v>28796.226600000002</v>
      </c>
      <c r="F14" s="35">
        <v>31179.3953</v>
      </c>
      <c r="G14" s="35">
        <v>31707.4967</v>
      </c>
      <c r="H14" s="42">
        <v>33317.184600000001</v>
      </c>
    </row>
    <row r="15" spans="1:8" ht="15" x14ac:dyDescent="0.2">
      <c r="A15" s="38" t="s">
        <v>202</v>
      </c>
      <c r="B15" s="39">
        <f t="shared" ref="B15:F15" si="0">SUM(B5:B14)</f>
        <v>153441.61000000002</v>
      </c>
      <c r="C15" s="39">
        <f t="shared" si="0"/>
        <v>153549.21</v>
      </c>
      <c r="D15" s="39">
        <f t="shared" si="0"/>
        <v>153025.3000000001</v>
      </c>
      <c r="E15" s="39">
        <f t="shared" si="0"/>
        <v>151282.2959</v>
      </c>
      <c r="F15" s="39">
        <f t="shared" si="0"/>
        <v>150384.73050000001</v>
      </c>
      <c r="G15" s="39">
        <f>SUM(G5:G14)</f>
        <v>150400.68219999998</v>
      </c>
      <c r="H15" s="43">
        <f t="shared" ref="H15" si="1">SUM(H5:H14)</f>
        <v>150058.17610000001</v>
      </c>
    </row>
    <row r="16" spans="1:8" ht="15" x14ac:dyDescent="0.2">
      <c r="A16" s="44" t="s">
        <v>203</v>
      </c>
      <c r="B16" s="44"/>
      <c r="C16" s="44"/>
      <c r="D16" s="44"/>
      <c r="E16" s="44"/>
      <c r="F16" s="45"/>
      <c r="G16" s="45"/>
      <c r="H16" s="45"/>
    </row>
    <row r="17" spans="1:8" ht="15" x14ac:dyDescent="0.2">
      <c r="A17" s="34" t="s">
        <v>192</v>
      </c>
      <c r="B17" s="35">
        <v>1233</v>
      </c>
      <c r="C17" s="35">
        <v>849</v>
      </c>
      <c r="D17" s="35">
        <v>589</v>
      </c>
      <c r="E17" s="35">
        <v>288</v>
      </c>
      <c r="F17" s="35">
        <v>249</v>
      </c>
      <c r="G17" s="35">
        <v>259</v>
      </c>
      <c r="H17" s="42">
        <v>259</v>
      </c>
    </row>
    <row r="18" spans="1:8" ht="15" x14ac:dyDescent="0.2">
      <c r="A18" s="36" t="s">
        <v>193</v>
      </c>
      <c r="B18" s="35">
        <v>955</v>
      </c>
      <c r="C18" s="35">
        <v>634</v>
      </c>
      <c r="D18" s="35">
        <v>413</v>
      </c>
      <c r="E18" s="35">
        <v>241</v>
      </c>
      <c r="F18" s="35">
        <v>228</v>
      </c>
      <c r="G18" s="35">
        <v>222</v>
      </c>
      <c r="H18" s="42">
        <v>210</v>
      </c>
    </row>
    <row r="19" spans="1:8" ht="15" x14ac:dyDescent="0.2">
      <c r="A19" s="36" t="s">
        <v>194</v>
      </c>
      <c r="B19" s="35">
        <v>1933</v>
      </c>
      <c r="C19" s="35">
        <v>1420</v>
      </c>
      <c r="D19" s="35">
        <v>891</v>
      </c>
      <c r="E19" s="35">
        <v>563</v>
      </c>
      <c r="F19" s="35">
        <v>503</v>
      </c>
      <c r="G19" s="35">
        <v>485</v>
      </c>
      <c r="H19" s="42">
        <v>465</v>
      </c>
    </row>
    <row r="20" spans="1:8" ht="15" x14ac:dyDescent="0.2">
      <c r="A20" s="36" t="s">
        <v>195</v>
      </c>
      <c r="B20" s="35">
        <v>1530</v>
      </c>
      <c r="C20" s="35">
        <v>1135</v>
      </c>
      <c r="D20" s="35">
        <v>743</v>
      </c>
      <c r="E20" s="35">
        <v>481</v>
      </c>
      <c r="F20" s="35">
        <v>409</v>
      </c>
      <c r="G20" s="35">
        <v>392</v>
      </c>
      <c r="H20" s="42">
        <v>370</v>
      </c>
    </row>
    <row r="21" spans="1:8" ht="15" x14ac:dyDescent="0.2">
      <c r="A21" s="36" t="s">
        <v>196</v>
      </c>
      <c r="B21" s="35">
        <v>1324</v>
      </c>
      <c r="C21" s="35">
        <v>1018</v>
      </c>
      <c r="D21" s="35">
        <v>748</v>
      </c>
      <c r="E21" s="35">
        <v>559</v>
      </c>
      <c r="F21" s="35">
        <v>488</v>
      </c>
      <c r="G21" s="35">
        <v>462</v>
      </c>
      <c r="H21" s="42">
        <v>449</v>
      </c>
    </row>
    <row r="22" spans="1:8" ht="15" x14ac:dyDescent="0.2">
      <c r="A22" s="36" t="s">
        <v>197</v>
      </c>
      <c r="B22" s="35">
        <v>633</v>
      </c>
      <c r="C22" s="35">
        <v>552</v>
      </c>
      <c r="D22" s="35">
        <v>429</v>
      </c>
      <c r="E22" s="35">
        <v>370</v>
      </c>
      <c r="F22" s="35">
        <v>326</v>
      </c>
      <c r="G22" s="35">
        <v>310</v>
      </c>
      <c r="H22" s="42">
        <v>307</v>
      </c>
    </row>
    <row r="23" spans="1:8" ht="15" x14ac:dyDescent="0.2">
      <c r="A23" s="36" t="s">
        <v>198</v>
      </c>
      <c r="B23" s="35">
        <v>657</v>
      </c>
      <c r="C23" s="35">
        <v>566</v>
      </c>
      <c r="D23" s="35">
        <v>493</v>
      </c>
      <c r="E23" s="35">
        <v>464</v>
      </c>
      <c r="F23" s="35">
        <v>458</v>
      </c>
      <c r="G23" s="35">
        <v>453</v>
      </c>
      <c r="H23" s="42">
        <v>438</v>
      </c>
    </row>
    <row r="24" spans="1:8" ht="15" x14ac:dyDescent="0.2">
      <c r="A24" s="36" t="s">
        <v>199</v>
      </c>
      <c r="B24" s="35">
        <v>567</v>
      </c>
      <c r="C24" s="35">
        <v>618</v>
      </c>
      <c r="D24" s="35">
        <v>652</v>
      </c>
      <c r="E24" s="35">
        <v>659</v>
      </c>
      <c r="F24" s="35">
        <v>621</v>
      </c>
      <c r="G24" s="35">
        <v>610</v>
      </c>
      <c r="H24" s="42">
        <v>604</v>
      </c>
    </row>
    <row r="25" spans="1:8" ht="15" x14ac:dyDescent="0.2">
      <c r="A25" s="36" t="s">
        <v>200</v>
      </c>
      <c r="B25" s="35">
        <v>148</v>
      </c>
      <c r="C25" s="35">
        <v>204</v>
      </c>
      <c r="D25" s="35">
        <v>259</v>
      </c>
      <c r="E25" s="35">
        <v>270</v>
      </c>
      <c r="F25" s="35">
        <v>283</v>
      </c>
      <c r="G25" s="35">
        <v>292</v>
      </c>
      <c r="H25" s="42">
        <v>291</v>
      </c>
    </row>
    <row r="26" spans="1:8" ht="15" x14ac:dyDescent="0.2">
      <c r="A26" s="37" t="s">
        <v>201</v>
      </c>
      <c r="B26" s="35">
        <v>33</v>
      </c>
      <c r="C26" s="35">
        <v>44</v>
      </c>
      <c r="D26" s="35">
        <v>57</v>
      </c>
      <c r="E26" s="35">
        <v>78</v>
      </c>
      <c r="F26" s="35">
        <v>87</v>
      </c>
      <c r="G26" s="35">
        <v>90</v>
      </c>
      <c r="H26" s="42">
        <v>95</v>
      </c>
    </row>
    <row r="27" spans="1:8" ht="15" x14ac:dyDescent="0.2">
      <c r="A27" s="38" t="s">
        <v>204</v>
      </c>
      <c r="B27" s="39">
        <f t="shared" ref="B27:F27" si="2">SUM(B17:B26)</f>
        <v>9013</v>
      </c>
      <c r="C27" s="39">
        <f t="shared" si="2"/>
        <v>7040</v>
      </c>
      <c r="D27" s="39">
        <f t="shared" si="2"/>
        <v>5274</v>
      </c>
      <c r="E27" s="39">
        <f t="shared" si="2"/>
        <v>3973</v>
      </c>
      <c r="F27" s="39">
        <f t="shared" si="2"/>
        <v>3652</v>
      </c>
      <c r="G27" s="39">
        <f>SUM(G17:G26)</f>
        <v>3575</v>
      </c>
      <c r="H27" s="43">
        <f t="shared" ref="H27" si="3">SUM(H17:H26)</f>
        <v>3488</v>
      </c>
    </row>
    <row r="29" spans="1:8" x14ac:dyDescent="0.2">
      <c r="A29" t="s">
        <v>205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X76"/>
  <sheetViews>
    <sheetView topLeftCell="A46" zoomScale="80" zoomScaleNormal="80" workbookViewId="0">
      <selection activeCell="F85" sqref="F85"/>
    </sheetView>
  </sheetViews>
  <sheetFormatPr baseColWidth="10" defaultRowHeight="15" x14ac:dyDescent="0.25"/>
  <cols>
    <col min="1" max="1" width="11.625" style="2" customWidth="1"/>
    <col min="2" max="2" width="12.875" style="2" bestFit="1" customWidth="1"/>
    <col min="3" max="3" width="16.875" style="2" bestFit="1" customWidth="1"/>
    <col min="4" max="4" width="12.75" style="2" customWidth="1"/>
    <col min="5" max="16384" width="11" style="2"/>
  </cols>
  <sheetData>
    <row r="1" spans="1:24" x14ac:dyDescent="0.25">
      <c r="A1" s="2" t="s">
        <v>213</v>
      </c>
    </row>
    <row r="2" spans="1:24" x14ac:dyDescent="0.25">
      <c r="A2" s="2">
        <v>2020</v>
      </c>
      <c r="F2" s="2">
        <v>2019</v>
      </c>
      <c r="K2" s="2">
        <v>2018</v>
      </c>
      <c r="P2" s="2">
        <v>2017</v>
      </c>
      <c r="U2" s="2">
        <v>2016</v>
      </c>
    </row>
    <row r="3" spans="1:24" x14ac:dyDescent="0.25">
      <c r="A3" s="6" t="s">
        <v>0</v>
      </c>
      <c r="B3" s="6" t="s">
        <v>1</v>
      </c>
      <c r="C3" s="6" t="s">
        <v>2</v>
      </c>
      <c r="D3" s="6" t="s">
        <v>3</v>
      </c>
      <c r="F3" s="6" t="s">
        <v>0</v>
      </c>
      <c r="G3" s="6" t="s">
        <v>1</v>
      </c>
      <c r="H3" s="6" t="s">
        <v>2</v>
      </c>
      <c r="I3" s="6" t="s">
        <v>3</v>
      </c>
      <c r="K3" s="6" t="s">
        <v>0</v>
      </c>
      <c r="L3" s="6" t="s">
        <v>1</v>
      </c>
      <c r="M3" s="6" t="s">
        <v>2</v>
      </c>
      <c r="N3" s="6" t="s">
        <v>3</v>
      </c>
      <c r="P3" s="6" t="s">
        <v>0</v>
      </c>
      <c r="Q3" s="6" t="s">
        <v>1</v>
      </c>
      <c r="R3" s="6" t="s">
        <v>2</v>
      </c>
      <c r="S3" s="6" t="s">
        <v>3</v>
      </c>
      <c r="U3" s="6" t="s">
        <v>0</v>
      </c>
      <c r="V3" s="6" t="s">
        <v>1</v>
      </c>
      <c r="W3" s="6" t="s">
        <v>2</v>
      </c>
      <c r="X3" s="6" t="s">
        <v>3</v>
      </c>
    </row>
    <row r="4" spans="1:24" x14ac:dyDescent="0.25">
      <c r="A4" s="6"/>
      <c r="B4" s="6" t="s">
        <v>4</v>
      </c>
      <c r="C4" s="6" t="s">
        <v>4</v>
      </c>
      <c r="D4" s="6" t="s">
        <v>4</v>
      </c>
      <c r="F4" s="6"/>
      <c r="G4" s="6" t="s">
        <v>4</v>
      </c>
      <c r="H4" s="6" t="s">
        <v>4</v>
      </c>
      <c r="I4" s="6" t="s">
        <v>4</v>
      </c>
      <c r="K4" s="6"/>
      <c r="L4" s="6" t="s">
        <v>4</v>
      </c>
      <c r="M4" s="6" t="s">
        <v>4</v>
      </c>
      <c r="N4" s="6" t="s">
        <v>4</v>
      </c>
      <c r="P4" s="6"/>
      <c r="Q4" s="6" t="s">
        <v>4</v>
      </c>
      <c r="R4" s="6" t="s">
        <v>4</v>
      </c>
      <c r="S4" s="6" t="s">
        <v>4</v>
      </c>
      <c r="U4" s="6"/>
      <c r="V4" s="6" t="s">
        <v>4</v>
      </c>
      <c r="W4" s="6" t="s">
        <v>4</v>
      </c>
      <c r="X4" s="6" t="s">
        <v>4</v>
      </c>
    </row>
    <row r="5" spans="1:24" x14ac:dyDescent="0.25">
      <c r="A5" s="6" t="s">
        <v>5</v>
      </c>
      <c r="B5" s="4">
        <v>11.3</v>
      </c>
      <c r="C5" s="4">
        <v>11.5</v>
      </c>
      <c r="D5" s="4">
        <v>2.6</v>
      </c>
      <c r="F5" s="6" t="s">
        <v>5</v>
      </c>
      <c r="G5" s="4">
        <v>18.100000000000001</v>
      </c>
      <c r="H5" s="4">
        <v>44.4</v>
      </c>
      <c r="I5" s="4">
        <v>16.5</v>
      </c>
      <c r="K5" s="6" t="s">
        <v>5</v>
      </c>
      <c r="L5" s="4">
        <v>20.3</v>
      </c>
      <c r="M5" s="4">
        <v>32.4</v>
      </c>
      <c r="N5" s="4">
        <v>29.5</v>
      </c>
      <c r="P5" s="6" t="s">
        <v>5</v>
      </c>
      <c r="Q5" s="4">
        <v>14.2</v>
      </c>
      <c r="R5" s="4">
        <v>20.7</v>
      </c>
      <c r="S5" s="4">
        <v>9.6</v>
      </c>
      <c r="U5" s="6" t="s">
        <v>5</v>
      </c>
      <c r="V5" s="4">
        <v>45.8</v>
      </c>
      <c r="W5" s="4">
        <v>50.2</v>
      </c>
      <c r="X5" s="4">
        <v>35</v>
      </c>
    </row>
    <row r="6" spans="1:24" x14ac:dyDescent="0.25">
      <c r="A6" s="6" t="s">
        <v>6</v>
      </c>
      <c r="B6" s="5">
        <v>12.4</v>
      </c>
      <c r="C6" s="5">
        <v>11.9</v>
      </c>
      <c r="D6" s="5">
        <v>23.7</v>
      </c>
      <c r="F6" s="6" t="s">
        <v>6</v>
      </c>
      <c r="G6" s="5">
        <v>15</v>
      </c>
      <c r="H6" s="5">
        <v>12.3</v>
      </c>
      <c r="I6" s="5">
        <v>13.1</v>
      </c>
      <c r="K6" s="6" t="s">
        <v>6</v>
      </c>
      <c r="L6" s="5">
        <v>45.6</v>
      </c>
      <c r="M6" s="5">
        <v>45.3</v>
      </c>
      <c r="N6" s="5">
        <v>62.2</v>
      </c>
      <c r="P6" s="6" t="s">
        <v>6</v>
      </c>
      <c r="Q6" s="5">
        <v>28.7</v>
      </c>
      <c r="R6" s="5">
        <v>26.6</v>
      </c>
      <c r="S6" s="5">
        <v>48.3</v>
      </c>
      <c r="U6" s="6" t="s">
        <v>6</v>
      </c>
      <c r="V6" s="5">
        <v>70.3</v>
      </c>
      <c r="W6" s="5">
        <v>63.5</v>
      </c>
      <c r="X6" s="5">
        <v>110.3</v>
      </c>
    </row>
    <row r="7" spans="1:24" x14ac:dyDescent="0.25">
      <c r="A7" s="6" t="s">
        <v>7</v>
      </c>
      <c r="B7" s="4">
        <v>18.7</v>
      </c>
      <c r="C7" s="4">
        <v>34.4</v>
      </c>
      <c r="D7" s="4">
        <v>28.5</v>
      </c>
      <c r="F7" s="6" t="s">
        <v>7</v>
      </c>
      <c r="G7" s="4">
        <v>13.7</v>
      </c>
      <c r="H7" s="4">
        <v>16.8</v>
      </c>
      <c r="I7" s="4">
        <v>34.5</v>
      </c>
      <c r="K7" s="6" t="s">
        <v>7</v>
      </c>
      <c r="L7" s="4">
        <v>50.1</v>
      </c>
      <c r="M7" s="4">
        <v>48.9</v>
      </c>
      <c r="N7" s="4">
        <v>65.3</v>
      </c>
      <c r="P7" s="6" t="s">
        <v>7</v>
      </c>
      <c r="Q7" s="4">
        <v>9.6</v>
      </c>
      <c r="R7" s="4">
        <v>38.799999999999997</v>
      </c>
      <c r="S7" s="4">
        <v>1.6</v>
      </c>
      <c r="U7" s="6" t="s">
        <v>7</v>
      </c>
      <c r="V7" s="4">
        <v>35.799999999999997</v>
      </c>
      <c r="W7" s="4">
        <v>26.7</v>
      </c>
      <c r="X7" s="4">
        <v>35.700000000000003</v>
      </c>
    </row>
    <row r="8" spans="1:24" x14ac:dyDescent="0.25">
      <c r="A8" s="6" t="s">
        <v>8</v>
      </c>
      <c r="B8" s="5">
        <v>20.6</v>
      </c>
      <c r="C8" s="5">
        <v>3.8</v>
      </c>
      <c r="D8" s="5">
        <v>37</v>
      </c>
      <c r="F8" s="6" t="s">
        <v>8</v>
      </c>
      <c r="G8" s="5">
        <v>44.7</v>
      </c>
      <c r="H8" s="5">
        <v>17.899999999999999</v>
      </c>
      <c r="I8" s="5">
        <v>41.6</v>
      </c>
      <c r="K8" s="6" t="s">
        <v>8</v>
      </c>
      <c r="L8" s="5">
        <v>26</v>
      </c>
      <c r="M8" s="5">
        <v>33.299999999999997</v>
      </c>
      <c r="N8" s="5">
        <v>25.3</v>
      </c>
      <c r="P8" s="6" t="s">
        <v>8</v>
      </c>
      <c r="Q8" s="5">
        <v>39.299999999999997</v>
      </c>
      <c r="R8" s="5">
        <v>48.3</v>
      </c>
      <c r="S8" s="5">
        <v>41.7</v>
      </c>
      <c r="U8" s="6" t="s">
        <v>8</v>
      </c>
      <c r="V8" s="5">
        <v>30.2</v>
      </c>
      <c r="W8" s="5">
        <v>25.9</v>
      </c>
      <c r="X8" s="5">
        <v>34.299999999999997</v>
      </c>
    </row>
    <row r="9" spans="1:24" x14ac:dyDescent="0.25">
      <c r="A9" s="6" t="s">
        <v>9</v>
      </c>
      <c r="B9" s="4">
        <v>25.8</v>
      </c>
      <c r="C9" s="4">
        <v>39.1</v>
      </c>
      <c r="D9" s="4">
        <v>43.5</v>
      </c>
      <c r="F9" s="6" t="s">
        <v>9</v>
      </c>
      <c r="G9" s="4">
        <v>110.4</v>
      </c>
      <c r="H9" s="4">
        <v>117.2</v>
      </c>
      <c r="I9" s="4">
        <v>111.7</v>
      </c>
      <c r="K9" s="6" t="s">
        <v>9</v>
      </c>
      <c r="L9" s="4">
        <v>134.5</v>
      </c>
      <c r="M9" s="4">
        <v>30</v>
      </c>
      <c r="N9" s="4">
        <v>87</v>
      </c>
      <c r="P9" s="6" t="s">
        <v>9</v>
      </c>
      <c r="Q9" s="4">
        <v>53.6</v>
      </c>
      <c r="R9" s="4">
        <v>35.4</v>
      </c>
      <c r="S9" s="4">
        <v>74.400000000000006</v>
      </c>
      <c r="U9" s="6" t="s">
        <v>9</v>
      </c>
      <c r="V9" s="4">
        <v>109.7</v>
      </c>
      <c r="W9" s="4">
        <v>82.3</v>
      </c>
      <c r="X9" s="4">
        <v>135.19999999999999</v>
      </c>
    </row>
    <row r="10" spans="1:24" x14ac:dyDescent="0.25">
      <c r="A10" s="6" t="s">
        <v>10</v>
      </c>
      <c r="B10" s="5">
        <v>109.1</v>
      </c>
      <c r="C10" s="5">
        <v>126.9</v>
      </c>
      <c r="D10" s="5">
        <v>134.6</v>
      </c>
      <c r="F10" s="6" t="s">
        <v>10</v>
      </c>
      <c r="G10" s="5">
        <v>39.6</v>
      </c>
      <c r="H10" s="5">
        <v>21.8</v>
      </c>
      <c r="I10" s="5">
        <v>78.400000000000006</v>
      </c>
      <c r="K10" s="6" t="s">
        <v>10</v>
      </c>
      <c r="L10" s="5">
        <v>85.7</v>
      </c>
      <c r="M10" s="5">
        <v>91.3</v>
      </c>
      <c r="N10" s="5">
        <v>102</v>
      </c>
      <c r="P10" s="6" t="s">
        <v>10</v>
      </c>
      <c r="Q10" s="5">
        <v>47.2</v>
      </c>
      <c r="R10" s="5">
        <v>50.8</v>
      </c>
      <c r="S10" s="5">
        <v>86.5</v>
      </c>
      <c r="U10" s="6" t="s">
        <v>10</v>
      </c>
      <c r="V10" s="5">
        <v>74.7</v>
      </c>
      <c r="W10" s="5">
        <v>80.900000000000006</v>
      </c>
      <c r="X10" s="5">
        <v>105.2</v>
      </c>
    </row>
    <row r="11" spans="1:24" x14ac:dyDescent="0.25">
      <c r="A11" s="6" t="s">
        <v>11</v>
      </c>
      <c r="B11" s="4">
        <v>79.099999999999994</v>
      </c>
      <c r="C11" s="4">
        <v>113.4</v>
      </c>
      <c r="D11" s="4">
        <v>131.5</v>
      </c>
      <c r="F11" s="6" t="s">
        <v>11</v>
      </c>
      <c r="G11" s="4">
        <v>63.6</v>
      </c>
      <c r="H11" s="4">
        <v>58.4</v>
      </c>
      <c r="I11" s="4">
        <v>58.2</v>
      </c>
      <c r="K11" s="6" t="s">
        <v>11</v>
      </c>
      <c r="L11" s="4">
        <v>49</v>
      </c>
      <c r="M11" s="4">
        <v>66.7</v>
      </c>
      <c r="N11" s="4">
        <v>93.3</v>
      </c>
      <c r="P11" s="6" t="s">
        <v>11</v>
      </c>
      <c r="Q11" s="4">
        <v>99.8</v>
      </c>
      <c r="R11" s="4">
        <v>68.2</v>
      </c>
      <c r="S11" s="4">
        <v>53.4</v>
      </c>
      <c r="U11" s="6" t="s">
        <v>11</v>
      </c>
      <c r="V11" s="4">
        <v>77.900000000000006</v>
      </c>
      <c r="W11" s="4">
        <v>127</v>
      </c>
      <c r="X11" s="4">
        <v>133.4</v>
      </c>
    </row>
    <row r="12" spans="1:24" x14ac:dyDescent="0.25">
      <c r="A12" s="6" t="s">
        <v>12</v>
      </c>
      <c r="B12" s="5">
        <v>135.9</v>
      </c>
      <c r="C12" s="5">
        <v>100.6</v>
      </c>
      <c r="D12" s="5">
        <v>185.1</v>
      </c>
      <c r="F12" s="6" t="s">
        <v>12</v>
      </c>
      <c r="G12" s="5">
        <v>84.4</v>
      </c>
      <c r="H12" s="5">
        <v>60.9</v>
      </c>
      <c r="I12" s="5">
        <v>59.7</v>
      </c>
      <c r="K12" s="6" t="s">
        <v>12</v>
      </c>
      <c r="L12" s="5">
        <v>125.7</v>
      </c>
      <c r="M12" s="5">
        <v>36.5</v>
      </c>
      <c r="N12" s="5">
        <v>54.7</v>
      </c>
      <c r="P12" s="6" t="s">
        <v>12</v>
      </c>
      <c r="Q12" s="5">
        <v>81.5</v>
      </c>
      <c r="R12" s="5">
        <v>42.5</v>
      </c>
      <c r="S12" s="5">
        <v>40.4</v>
      </c>
      <c r="U12" s="6" t="s">
        <v>12</v>
      </c>
      <c r="V12" s="5">
        <v>87.2</v>
      </c>
      <c r="W12" s="5">
        <v>73.599999999999994</v>
      </c>
      <c r="X12" s="5">
        <v>57.5</v>
      </c>
    </row>
    <row r="13" spans="1:24" x14ac:dyDescent="0.25">
      <c r="A13" s="6" t="s">
        <v>13</v>
      </c>
      <c r="B13" s="4">
        <v>69.400000000000006</v>
      </c>
      <c r="C13" s="4">
        <v>90</v>
      </c>
      <c r="D13" s="4">
        <v>89.5</v>
      </c>
      <c r="F13" s="6" t="s">
        <v>13</v>
      </c>
      <c r="G13" s="4">
        <v>63</v>
      </c>
      <c r="H13" s="4">
        <v>64.3</v>
      </c>
      <c r="I13" s="4">
        <v>58.9</v>
      </c>
      <c r="K13" s="6" t="s">
        <v>13</v>
      </c>
      <c r="L13" s="4">
        <v>82.3</v>
      </c>
      <c r="M13" s="4">
        <v>101.1</v>
      </c>
      <c r="N13" s="4">
        <v>62.5</v>
      </c>
      <c r="P13" s="6" t="s">
        <v>13</v>
      </c>
      <c r="Q13" s="4">
        <v>106.9</v>
      </c>
      <c r="R13" s="4">
        <v>67.400000000000006</v>
      </c>
      <c r="S13" s="4">
        <v>150.5</v>
      </c>
      <c r="U13" s="6" t="s">
        <v>13</v>
      </c>
      <c r="V13" s="4">
        <v>33.5</v>
      </c>
      <c r="W13" s="4">
        <v>25.5</v>
      </c>
      <c r="X13" s="4">
        <v>15.6</v>
      </c>
    </row>
    <row r="14" spans="1:24" x14ac:dyDescent="0.25">
      <c r="A14" s="6" t="s">
        <v>14</v>
      </c>
      <c r="B14" s="5">
        <v>122.2</v>
      </c>
      <c r="C14" s="5">
        <v>110.9</v>
      </c>
      <c r="D14" s="5">
        <v>118.1</v>
      </c>
      <c r="F14" s="6" t="s">
        <v>14</v>
      </c>
      <c r="G14" s="5">
        <v>37.299999999999997</v>
      </c>
      <c r="H14" s="5">
        <v>24.7</v>
      </c>
      <c r="I14" s="5">
        <v>73.599999999999994</v>
      </c>
      <c r="K14" s="6" t="s">
        <v>14</v>
      </c>
      <c r="L14" s="5">
        <v>25.1</v>
      </c>
      <c r="M14" s="5">
        <v>22.7</v>
      </c>
      <c r="N14" s="5">
        <v>20.100000000000001</v>
      </c>
      <c r="P14" s="6" t="s">
        <v>14</v>
      </c>
      <c r="Q14" s="5">
        <v>18.899999999999999</v>
      </c>
      <c r="R14" s="5">
        <v>60.9</v>
      </c>
      <c r="S14" s="5">
        <v>21.3</v>
      </c>
      <c r="U14" s="6" t="s">
        <v>14</v>
      </c>
      <c r="V14" s="5">
        <v>69.599999999999994</v>
      </c>
      <c r="W14" s="5">
        <v>53</v>
      </c>
      <c r="X14" s="5">
        <v>95</v>
      </c>
    </row>
    <row r="15" spans="1:24" x14ac:dyDescent="0.25">
      <c r="A15" s="6" t="s">
        <v>15</v>
      </c>
      <c r="B15" s="4">
        <v>10.1</v>
      </c>
      <c r="C15" s="4">
        <v>15.5</v>
      </c>
      <c r="D15" s="4">
        <v>14.3</v>
      </c>
      <c r="F15" s="6" t="s">
        <v>15</v>
      </c>
      <c r="G15" s="4">
        <v>104.3</v>
      </c>
      <c r="H15" s="4">
        <v>68.900000000000006</v>
      </c>
      <c r="I15" s="4">
        <v>113.1</v>
      </c>
      <c r="K15" s="6" t="s">
        <v>15</v>
      </c>
      <c r="L15" s="4">
        <v>49.6</v>
      </c>
      <c r="M15" s="4">
        <v>52.7</v>
      </c>
      <c r="N15" s="4">
        <v>46.1</v>
      </c>
      <c r="P15" s="6" t="s">
        <v>15</v>
      </c>
      <c r="Q15" s="4">
        <v>33</v>
      </c>
      <c r="R15" s="4">
        <v>50.1</v>
      </c>
      <c r="S15" s="4">
        <v>70.099999999999994</v>
      </c>
      <c r="U15" s="6" t="s">
        <v>15</v>
      </c>
      <c r="V15" s="4">
        <v>60.1</v>
      </c>
      <c r="W15" s="4">
        <v>54.9</v>
      </c>
      <c r="X15" s="4">
        <v>79.599999999999994</v>
      </c>
    </row>
    <row r="16" spans="1:24" x14ac:dyDescent="0.25">
      <c r="A16" s="6" t="s">
        <v>16</v>
      </c>
      <c r="B16" s="5">
        <v>45.1</v>
      </c>
      <c r="C16" s="5">
        <v>52</v>
      </c>
      <c r="D16" s="5">
        <v>71.400000000000006</v>
      </c>
      <c r="F16" s="6" t="s">
        <v>16</v>
      </c>
      <c r="G16" s="5">
        <v>47</v>
      </c>
      <c r="H16" s="5">
        <v>34.1</v>
      </c>
      <c r="I16" s="5">
        <v>54.8</v>
      </c>
      <c r="K16" s="6" t="s">
        <v>16</v>
      </c>
      <c r="L16" s="5">
        <v>27.4</v>
      </c>
      <c r="M16" s="5">
        <v>66.099999999999994</v>
      </c>
      <c r="N16" s="5">
        <v>6.6</v>
      </c>
      <c r="P16" s="6" t="s">
        <v>16</v>
      </c>
      <c r="Q16" s="5">
        <v>31.4</v>
      </c>
      <c r="R16" s="5">
        <v>42.9</v>
      </c>
      <c r="S16" s="5">
        <v>48.5</v>
      </c>
      <c r="U16" s="6" t="s">
        <v>16</v>
      </c>
      <c r="V16" s="5">
        <v>19.3</v>
      </c>
      <c r="W16" s="5">
        <v>18.100000000000001</v>
      </c>
      <c r="X16" s="5">
        <v>3.7</v>
      </c>
    </row>
    <row r="17" spans="1:24" x14ac:dyDescent="0.25">
      <c r="A17" s="7" t="s">
        <v>17</v>
      </c>
      <c r="B17" s="7">
        <f t="shared" ref="B17:D17" si="0">SUM(B5:B16)</f>
        <v>659.7</v>
      </c>
      <c r="C17" s="7">
        <f t="shared" si="0"/>
        <v>710</v>
      </c>
      <c r="D17" s="7">
        <f t="shared" si="0"/>
        <v>879.8</v>
      </c>
      <c r="F17" s="7" t="s">
        <v>17</v>
      </c>
      <c r="G17" s="7">
        <f t="shared" ref="G17:I17" si="1">SUM(G5:G16)</f>
        <v>641.1</v>
      </c>
      <c r="H17" s="7">
        <f t="shared" si="1"/>
        <v>541.70000000000005</v>
      </c>
      <c r="I17" s="7">
        <f t="shared" si="1"/>
        <v>714.09999999999991</v>
      </c>
      <c r="K17" s="7" t="s">
        <v>17</v>
      </c>
      <c r="L17" s="7">
        <f t="shared" ref="L17:N17" si="2">SUM(L5:L16)</f>
        <v>721.3</v>
      </c>
      <c r="M17" s="7">
        <f t="shared" si="2"/>
        <v>627</v>
      </c>
      <c r="N17" s="7">
        <f t="shared" si="2"/>
        <v>654.60000000000014</v>
      </c>
      <c r="P17" s="7" t="s">
        <v>17</v>
      </c>
      <c r="Q17" s="7">
        <f>SUM(Q5:Q16)</f>
        <v>564.1</v>
      </c>
      <c r="R17" s="7">
        <f>SUM(R5:R16)</f>
        <v>552.59999999999991</v>
      </c>
      <c r="S17" s="7">
        <f>SUM(S5:S16)</f>
        <v>646.29999999999995</v>
      </c>
      <c r="U17" s="7" t="s">
        <v>17</v>
      </c>
      <c r="V17" s="7">
        <v>714.1</v>
      </c>
      <c r="W17" s="7">
        <v>681.6</v>
      </c>
      <c r="X17" s="7">
        <v>840.5</v>
      </c>
    </row>
    <row r="19" spans="1:24" x14ac:dyDescent="0.25">
      <c r="A19" s="2" t="s">
        <v>18</v>
      </c>
    </row>
    <row r="23" spans="1:24" x14ac:dyDescent="0.25">
      <c r="A23" s="6" t="s">
        <v>27</v>
      </c>
      <c r="B23" s="6" t="s">
        <v>1</v>
      </c>
      <c r="C23" s="6" t="s">
        <v>2</v>
      </c>
      <c r="D23" s="6" t="s">
        <v>3</v>
      </c>
    </row>
    <row r="24" spans="1:24" x14ac:dyDescent="0.25">
      <c r="A24" s="6"/>
      <c r="B24" s="6" t="s">
        <v>4</v>
      </c>
      <c r="C24" s="6" t="s">
        <v>4</v>
      </c>
      <c r="D24" s="6" t="s">
        <v>4</v>
      </c>
    </row>
    <row r="25" spans="1:24" x14ac:dyDescent="0.25">
      <c r="A25" s="6">
        <v>1971</v>
      </c>
      <c r="B25" s="4">
        <v>423</v>
      </c>
      <c r="C25" s="4">
        <v>312</v>
      </c>
      <c r="D25" s="4">
        <v>602</v>
      </c>
    </row>
    <row r="26" spans="1:24" x14ac:dyDescent="0.25">
      <c r="A26" s="6">
        <v>1972</v>
      </c>
      <c r="B26" s="5">
        <v>736</v>
      </c>
      <c r="C26" s="5">
        <v>428</v>
      </c>
      <c r="D26" s="5">
        <v>910</v>
      </c>
    </row>
    <row r="27" spans="1:24" x14ac:dyDescent="0.25">
      <c r="A27" s="6">
        <v>1973</v>
      </c>
      <c r="B27" s="4">
        <v>505</v>
      </c>
      <c r="C27" s="4">
        <v>334</v>
      </c>
      <c r="D27" s="4">
        <v>598</v>
      </c>
    </row>
    <row r="28" spans="1:24" x14ac:dyDescent="0.25">
      <c r="A28" s="6">
        <v>1974</v>
      </c>
      <c r="B28" s="5">
        <v>654</v>
      </c>
      <c r="C28" s="5">
        <v>427</v>
      </c>
      <c r="D28" s="5">
        <v>755</v>
      </c>
    </row>
    <row r="29" spans="1:24" x14ac:dyDescent="0.25">
      <c r="A29" s="6">
        <v>1975</v>
      </c>
      <c r="B29" s="4">
        <v>651</v>
      </c>
      <c r="C29" s="4">
        <v>488</v>
      </c>
      <c r="D29" s="4">
        <v>739</v>
      </c>
    </row>
    <row r="30" spans="1:24" x14ac:dyDescent="0.25">
      <c r="A30" s="6">
        <v>1976</v>
      </c>
      <c r="B30" s="5">
        <v>530</v>
      </c>
      <c r="C30" s="5">
        <v>365</v>
      </c>
      <c r="D30" s="5">
        <v>597</v>
      </c>
    </row>
    <row r="31" spans="1:24" x14ac:dyDescent="0.25">
      <c r="A31" s="6">
        <v>1977</v>
      </c>
      <c r="B31" s="4">
        <v>602</v>
      </c>
      <c r="C31" s="4">
        <v>391</v>
      </c>
      <c r="D31" s="4">
        <v>605</v>
      </c>
    </row>
    <row r="32" spans="1:24" x14ac:dyDescent="0.25">
      <c r="A32" s="6">
        <v>1978</v>
      </c>
      <c r="B32" s="5">
        <v>553</v>
      </c>
      <c r="C32" s="5">
        <v>397</v>
      </c>
      <c r="D32" s="5">
        <v>570</v>
      </c>
    </row>
    <row r="33" spans="1:4" x14ac:dyDescent="0.25">
      <c r="A33" s="6">
        <v>1979</v>
      </c>
      <c r="B33" s="4">
        <v>756</v>
      </c>
      <c r="C33" s="4">
        <v>585</v>
      </c>
      <c r="D33" s="4">
        <v>923</v>
      </c>
    </row>
    <row r="34" spans="1:4" x14ac:dyDescent="0.25">
      <c r="A34" s="6">
        <v>1980</v>
      </c>
      <c r="B34" s="5">
        <v>616</v>
      </c>
      <c r="C34" s="5">
        <v>523</v>
      </c>
      <c r="D34" s="5">
        <v>880</v>
      </c>
    </row>
    <row r="35" spans="1:4" x14ac:dyDescent="0.25">
      <c r="A35" s="6">
        <v>1981</v>
      </c>
      <c r="B35" s="4">
        <v>568</v>
      </c>
      <c r="C35" s="4">
        <v>464</v>
      </c>
      <c r="D35" s="4">
        <v>675</v>
      </c>
    </row>
    <row r="36" spans="1:4" x14ac:dyDescent="0.25">
      <c r="A36" s="6">
        <v>1982</v>
      </c>
      <c r="B36" s="5">
        <v>786</v>
      </c>
      <c r="C36" s="5">
        <v>617</v>
      </c>
      <c r="D36" s="5">
        <v>862</v>
      </c>
    </row>
    <row r="37" spans="1:4" x14ac:dyDescent="0.25">
      <c r="A37" s="6">
        <v>1983</v>
      </c>
      <c r="B37" s="4">
        <v>460</v>
      </c>
      <c r="C37" s="4">
        <v>410</v>
      </c>
      <c r="D37" s="4">
        <v>550</v>
      </c>
    </row>
    <row r="38" spans="1:4" x14ac:dyDescent="0.25">
      <c r="A38" s="6">
        <v>1984</v>
      </c>
      <c r="B38" s="5">
        <v>554</v>
      </c>
      <c r="C38" s="5">
        <v>479</v>
      </c>
      <c r="D38" s="5">
        <v>683</v>
      </c>
    </row>
    <row r="39" spans="1:4" x14ac:dyDescent="0.25">
      <c r="A39" s="6">
        <v>1985</v>
      </c>
      <c r="B39" s="4">
        <v>689</v>
      </c>
      <c r="C39" s="4">
        <v>625</v>
      </c>
      <c r="D39" s="4">
        <v>766</v>
      </c>
    </row>
    <row r="40" spans="1:4" x14ac:dyDescent="0.25">
      <c r="A40" s="6">
        <v>1986</v>
      </c>
      <c r="B40" s="5">
        <v>546</v>
      </c>
      <c r="C40" s="5">
        <v>427</v>
      </c>
      <c r="D40" s="5">
        <v>696</v>
      </c>
    </row>
    <row r="41" spans="1:4" x14ac:dyDescent="0.25">
      <c r="A41" s="6">
        <v>1987</v>
      </c>
      <c r="B41" s="4">
        <v>638</v>
      </c>
      <c r="C41" s="4">
        <v>647</v>
      </c>
      <c r="D41" s="4">
        <v>770</v>
      </c>
    </row>
    <row r="42" spans="1:4" x14ac:dyDescent="0.25">
      <c r="A42" s="6">
        <v>1988</v>
      </c>
      <c r="B42" s="5">
        <v>641</v>
      </c>
      <c r="C42" s="5">
        <v>496</v>
      </c>
      <c r="D42" s="5">
        <v>689</v>
      </c>
    </row>
    <row r="43" spans="1:4" x14ac:dyDescent="0.25">
      <c r="A43" s="6">
        <v>1989</v>
      </c>
      <c r="B43" s="4">
        <v>573</v>
      </c>
      <c r="C43" s="4">
        <v>459</v>
      </c>
      <c r="D43" s="4">
        <v>702</v>
      </c>
    </row>
    <row r="44" spans="1:4" x14ac:dyDescent="0.25">
      <c r="A44" s="6">
        <v>1990</v>
      </c>
      <c r="B44" s="5">
        <v>644</v>
      </c>
      <c r="C44" s="5">
        <v>534</v>
      </c>
      <c r="D44" s="5">
        <v>772</v>
      </c>
    </row>
    <row r="45" spans="1:4" x14ac:dyDescent="0.25">
      <c r="A45" s="6">
        <v>1991</v>
      </c>
      <c r="B45" s="4">
        <v>729</v>
      </c>
      <c r="C45" s="4">
        <v>631</v>
      </c>
      <c r="D45" s="4">
        <v>806</v>
      </c>
    </row>
    <row r="46" spans="1:4" x14ac:dyDescent="0.25">
      <c r="A46" s="6">
        <v>1992</v>
      </c>
      <c r="B46" s="5">
        <v>623</v>
      </c>
      <c r="C46" s="5">
        <v>503</v>
      </c>
      <c r="D46" s="5">
        <v>674</v>
      </c>
    </row>
    <row r="47" spans="1:4" x14ac:dyDescent="0.25">
      <c r="A47" s="6">
        <v>1993</v>
      </c>
      <c r="B47" s="4">
        <v>644</v>
      </c>
      <c r="C47" s="4">
        <v>485</v>
      </c>
      <c r="D47" s="4">
        <v>603</v>
      </c>
    </row>
    <row r="48" spans="1:4" x14ac:dyDescent="0.25">
      <c r="A48" s="6">
        <v>1994</v>
      </c>
      <c r="B48" s="5">
        <v>664</v>
      </c>
      <c r="C48" s="5">
        <v>482</v>
      </c>
      <c r="D48" s="5">
        <v>743</v>
      </c>
    </row>
    <row r="49" spans="1:4" x14ac:dyDescent="0.25">
      <c r="A49" s="6">
        <v>1995</v>
      </c>
      <c r="B49" s="4">
        <v>736</v>
      </c>
      <c r="C49" s="4">
        <v>618</v>
      </c>
      <c r="D49" s="4">
        <v>771</v>
      </c>
    </row>
    <row r="50" spans="1:4" x14ac:dyDescent="0.25">
      <c r="A50" s="6">
        <v>1996</v>
      </c>
      <c r="B50" s="5">
        <v>884</v>
      </c>
      <c r="C50" s="5">
        <v>669</v>
      </c>
      <c r="D50" s="5">
        <v>808</v>
      </c>
    </row>
    <row r="51" spans="1:4" x14ac:dyDescent="0.25">
      <c r="A51" s="6">
        <v>1997</v>
      </c>
      <c r="B51" s="4">
        <v>663</v>
      </c>
      <c r="C51" s="4">
        <v>481</v>
      </c>
      <c r="D51" s="4">
        <v>803</v>
      </c>
    </row>
    <row r="52" spans="1:4" x14ac:dyDescent="0.25">
      <c r="A52" s="6">
        <v>1998</v>
      </c>
      <c r="B52" s="5">
        <v>771</v>
      </c>
      <c r="C52" s="5">
        <v>647</v>
      </c>
      <c r="D52" s="5">
        <v>777</v>
      </c>
    </row>
    <row r="53" spans="1:4" x14ac:dyDescent="0.25">
      <c r="A53" s="6">
        <v>1999</v>
      </c>
      <c r="B53" s="4">
        <v>775</v>
      </c>
      <c r="C53" s="4">
        <v>557</v>
      </c>
      <c r="D53" s="4">
        <v>828</v>
      </c>
    </row>
    <row r="54" spans="1:4" x14ac:dyDescent="0.25">
      <c r="A54" s="6">
        <v>2000</v>
      </c>
      <c r="B54" s="5">
        <v>647</v>
      </c>
      <c r="C54" s="5">
        <v>494</v>
      </c>
      <c r="D54" s="5">
        <v>664</v>
      </c>
    </row>
    <row r="55" spans="1:4" x14ac:dyDescent="0.25">
      <c r="A55" s="6">
        <v>2001</v>
      </c>
      <c r="B55" s="4">
        <v>400</v>
      </c>
      <c r="C55" s="4">
        <v>449</v>
      </c>
      <c r="D55" s="4">
        <v>533</v>
      </c>
    </row>
    <row r="56" spans="1:4" x14ac:dyDescent="0.25">
      <c r="A56" s="6">
        <v>2002</v>
      </c>
      <c r="B56" s="5">
        <v>667</v>
      </c>
      <c r="C56" s="5">
        <v>636</v>
      </c>
      <c r="D56" s="5">
        <v>639</v>
      </c>
    </row>
    <row r="57" spans="1:4" x14ac:dyDescent="0.25">
      <c r="A57" s="6">
        <v>2003</v>
      </c>
      <c r="B57" s="4">
        <v>584</v>
      </c>
      <c r="C57" s="4">
        <v>311</v>
      </c>
      <c r="D57" s="4">
        <v>533</v>
      </c>
    </row>
    <row r="58" spans="1:4" x14ac:dyDescent="0.25">
      <c r="A58" s="6">
        <v>2004</v>
      </c>
      <c r="B58" s="5">
        <v>691</v>
      </c>
      <c r="C58" s="5">
        <v>487</v>
      </c>
      <c r="D58" s="5">
        <v>711</v>
      </c>
    </row>
    <row r="59" spans="1:4" x14ac:dyDescent="0.25">
      <c r="A59" s="6">
        <v>2005</v>
      </c>
      <c r="B59" s="4">
        <v>708</v>
      </c>
      <c r="C59" s="4">
        <v>618</v>
      </c>
      <c r="D59" s="4">
        <v>696</v>
      </c>
    </row>
    <row r="60" spans="1:4" x14ac:dyDescent="0.25">
      <c r="A60" s="6">
        <v>2006</v>
      </c>
      <c r="B60" s="5">
        <v>574</v>
      </c>
      <c r="C60" s="5">
        <v>504</v>
      </c>
      <c r="D60" s="5">
        <v>628</v>
      </c>
    </row>
    <row r="61" spans="1:4" x14ac:dyDescent="0.25">
      <c r="A61" s="6">
        <v>2007</v>
      </c>
      <c r="B61" s="4">
        <v>767</v>
      </c>
      <c r="C61" s="4">
        <v>628</v>
      </c>
      <c r="D61" s="4">
        <v>784</v>
      </c>
    </row>
    <row r="62" spans="1:4" x14ac:dyDescent="0.25">
      <c r="A62" s="6">
        <v>2008</v>
      </c>
      <c r="B62" s="5">
        <v>757</v>
      </c>
      <c r="C62" s="5">
        <v>528</v>
      </c>
      <c r="D62" s="5">
        <v>681</v>
      </c>
    </row>
    <row r="63" spans="1:4" x14ac:dyDescent="0.25">
      <c r="A63" s="6">
        <v>2009</v>
      </c>
      <c r="B63" s="4">
        <v>690</v>
      </c>
      <c r="C63" s="4">
        <v>659</v>
      </c>
      <c r="D63" s="8">
        <v>1008</v>
      </c>
    </row>
    <row r="64" spans="1:4" x14ac:dyDescent="0.25">
      <c r="A64" s="6">
        <v>2010</v>
      </c>
      <c r="B64" s="5">
        <v>827</v>
      </c>
      <c r="C64" s="5">
        <v>652</v>
      </c>
      <c r="D64" s="5">
        <v>871</v>
      </c>
    </row>
    <row r="65" spans="1:4" x14ac:dyDescent="0.25">
      <c r="A65" s="6">
        <v>2011</v>
      </c>
      <c r="B65" s="4">
        <v>493</v>
      </c>
      <c r="C65" s="4">
        <v>460</v>
      </c>
      <c r="D65" s="4">
        <v>630</v>
      </c>
    </row>
    <row r="66" spans="1:4" x14ac:dyDescent="0.25">
      <c r="A66" s="6">
        <v>2012</v>
      </c>
      <c r="B66" s="5">
        <v>724</v>
      </c>
      <c r="C66" s="5">
        <v>591</v>
      </c>
      <c r="D66" s="5">
        <v>723</v>
      </c>
    </row>
    <row r="67" spans="1:4" x14ac:dyDescent="0.25">
      <c r="A67" s="6">
        <v>2013</v>
      </c>
      <c r="B67" s="4">
        <v>816</v>
      </c>
      <c r="C67" s="4">
        <v>589.6</v>
      </c>
      <c r="D67" s="4">
        <v>830.1</v>
      </c>
    </row>
    <row r="68" spans="1:4" x14ac:dyDescent="0.25">
      <c r="A68" s="6">
        <v>2014</v>
      </c>
      <c r="B68" s="5">
        <v>852.6</v>
      </c>
      <c r="C68" s="5">
        <v>898.7</v>
      </c>
      <c r="D68" s="9">
        <v>1057.9000000000001</v>
      </c>
    </row>
    <row r="69" spans="1:4" x14ac:dyDescent="0.25">
      <c r="A69" s="6">
        <v>2015</v>
      </c>
      <c r="B69" s="4">
        <v>463.2</v>
      </c>
      <c r="C69" s="4">
        <v>520.6</v>
      </c>
      <c r="D69" s="4">
        <v>621.1</v>
      </c>
    </row>
    <row r="70" spans="1:4" x14ac:dyDescent="0.25">
      <c r="A70" s="6">
        <v>2016</v>
      </c>
      <c r="B70" s="5">
        <v>714.1</v>
      </c>
      <c r="C70" s="5">
        <v>681.6</v>
      </c>
      <c r="D70" s="5">
        <v>840.5</v>
      </c>
    </row>
    <row r="71" spans="1:4" x14ac:dyDescent="0.25">
      <c r="A71" s="6">
        <v>2017</v>
      </c>
      <c r="B71" s="4">
        <v>564.1</v>
      </c>
      <c r="C71" s="4">
        <v>552.59999999999991</v>
      </c>
      <c r="D71" s="4">
        <v>646.29999999999995</v>
      </c>
    </row>
    <row r="72" spans="1:4" x14ac:dyDescent="0.25">
      <c r="A72" s="6">
        <v>2018</v>
      </c>
      <c r="B72" s="5">
        <v>721.3</v>
      </c>
      <c r="C72" s="5">
        <v>627</v>
      </c>
      <c r="D72" s="5">
        <v>654.6</v>
      </c>
    </row>
    <row r="73" spans="1:4" x14ac:dyDescent="0.25">
      <c r="A73" s="6">
        <v>2019</v>
      </c>
      <c r="B73" s="4">
        <v>641.1</v>
      </c>
      <c r="C73" s="4">
        <v>541.70000000000005</v>
      </c>
      <c r="D73" s="4">
        <v>714.1</v>
      </c>
    </row>
    <row r="74" spans="1:4" x14ac:dyDescent="0.25">
      <c r="A74" s="6">
        <v>2020</v>
      </c>
      <c r="B74" s="7">
        <v>659.7</v>
      </c>
      <c r="C74" s="7">
        <v>710</v>
      </c>
      <c r="D74" s="7">
        <v>879.8</v>
      </c>
    </row>
    <row r="76" spans="1:4" x14ac:dyDescent="0.25">
      <c r="A76" s="2" t="s">
        <v>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X8"/>
  <sheetViews>
    <sheetView zoomScale="80" zoomScaleNormal="80" workbookViewId="0">
      <selection activeCell="F38" sqref="F38"/>
    </sheetView>
  </sheetViews>
  <sheetFormatPr baseColWidth="10" defaultRowHeight="15" x14ac:dyDescent="0.25"/>
  <cols>
    <col min="1" max="16384" width="11" style="2"/>
  </cols>
  <sheetData>
    <row r="1" spans="1:24" x14ac:dyDescent="0.25">
      <c r="A1" s="2" t="s">
        <v>215</v>
      </c>
    </row>
    <row r="2" spans="1:24" x14ac:dyDescent="0.25">
      <c r="A2" s="2">
        <v>2020</v>
      </c>
      <c r="F2" s="2">
        <v>2019</v>
      </c>
      <c r="K2" s="2">
        <v>2018</v>
      </c>
      <c r="P2" s="2">
        <v>2017</v>
      </c>
      <c r="U2" s="2">
        <v>2016</v>
      </c>
    </row>
    <row r="3" spans="1:24" ht="30" x14ac:dyDescent="0.25">
      <c r="A3" s="10" t="s">
        <v>28</v>
      </c>
      <c r="B3" s="10" t="s">
        <v>29</v>
      </c>
      <c r="C3" s="10" t="s">
        <v>30</v>
      </c>
      <c r="D3" s="10" t="s">
        <v>31</v>
      </c>
      <c r="F3" s="10" t="s">
        <v>28</v>
      </c>
      <c r="G3" s="10" t="s">
        <v>29</v>
      </c>
      <c r="H3" s="10" t="s">
        <v>30</v>
      </c>
      <c r="I3" s="10" t="s">
        <v>31</v>
      </c>
      <c r="K3" s="10" t="s">
        <v>28</v>
      </c>
      <c r="L3" s="10" t="s">
        <v>29</v>
      </c>
      <c r="M3" s="10" t="s">
        <v>30</v>
      </c>
      <c r="N3" s="10" t="s">
        <v>31</v>
      </c>
      <c r="P3" s="10" t="s">
        <v>28</v>
      </c>
      <c r="Q3" s="10" t="s">
        <v>29</v>
      </c>
      <c r="R3" s="10" t="s">
        <v>30</v>
      </c>
      <c r="S3" s="10" t="s">
        <v>31</v>
      </c>
      <c r="U3" s="10" t="s">
        <v>28</v>
      </c>
      <c r="V3" s="10" t="s">
        <v>29</v>
      </c>
      <c r="W3" s="10" t="s">
        <v>30</v>
      </c>
      <c r="X3" s="10" t="s">
        <v>31</v>
      </c>
    </row>
    <row r="4" spans="1:24" x14ac:dyDescent="0.25">
      <c r="A4" s="6" t="s">
        <v>32</v>
      </c>
      <c r="B4" s="4">
        <v>710</v>
      </c>
      <c r="C4" s="4">
        <v>-5.4</v>
      </c>
      <c r="D4" s="4">
        <v>34.299999999999997</v>
      </c>
      <c r="F4" s="6" t="s">
        <v>32</v>
      </c>
      <c r="G4" s="4">
        <v>541.70000000000005</v>
      </c>
      <c r="H4" s="4">
        <v>-6.9</v>
      </c>
      <c r="I4" s="4">
        <v>37.1</v>
      </c>
      <c r="K4" s="6" t="s">
        <v>32</v>
      </c>
      <c r="L4" s="4">
        <v>627</v>
      </c>
      <c r="M4" s="4">
        <v>-14.4</v>
      </c>
      <c r="N4" s="4">
        <v>35.4</v>
      </c>
      <c r="P4" s="6" t="s">
        <v>32</v>
      </c>
      <c r="Q4" s="4">
        <v>552.6</v>
      </c>
      <c r="R4" s="4"/>
      <c r="S4" s="4"/>
      <c r="U4" s="6" t="s">
        <v>32</v>
      </c>
      <c r="V4" s="4">
        <v>520.6</v>
      </c>
      <c r="W4" s="4">
        <v>-8.4</v>
      </c>
      <c r="X4" s="4">
        <v>35.4</v>
      </c>
    </row>
    <row r="5" spans="1:24" x14ac:dyDescent="0.25">
      <c r="A5" s="6" t="s">
        <v>33</v>
      </c>
      <c r="B5" s="5">
        <v>830</v>
      </c>
      <c r="C5" s="5">
        <v>-6.3</v>
      </c>
      <c r="D5" s="5">
        <v>33.5</v>
      </c>
      <c r="F5" s="6" t="s">
        <v>33</v>
      </c>
      <c r="G5" s="5">
        <v>745</v>
      </c>
      <c r="H5" s="5">
        <v>-7.8</v>
      </c>
      <c r="I5" s="5">
        <v>34.4</v>
      </c>
      <c r="K5" s="6" t="s">
        <v>33</v>
      </c>
      <c r="L5" s="5">
        <v>828.4</v>
      </c>
      <c r="M5" s="5">
        <v>-15.2</v>
      </c>
      <c r="N5" s="5">
        <v>32.9</v>
      </c>
      <c r="P5" s="6" t="s">
        <v>33</v>
      </c>
      <c r="Q5" s="5">
        <v>677</v>
      </c>
      <c r="R5" s="5"/>
      <c r="S5" s="5"/>
      <c r="U5" s="6" t="s">
        <v>33</v>
      </c>
      <c r="V5" s="5">
        <v>644.5</v>
      </c>
      <c r="W5" s="5">
        <v>-10.6</v>
      </c>
      <c r="X5" s="5">
        <v>33.200000000000003</v>
      </c>
    </row>
    <row r="6" spans="1:24" x14ac:dyDescent="0.25">
      <c r="A6" s="6" t="s">
        <v>34</v>
      </c>
      <c r="B6" s="4">
        <v>880.4</v>
      </c>
      <c r="C6" s="4">
        <v>-8.3000000000000007</v>
      </c>
      <c r="D6" s="4">
        <v>33.299999999999997</v>
      </c>
      <c r="F6" s="6" t="s">
        <v>34</v>
      </c>
      <c r="G6" s="4">
        <v>678.2</v>
      </c>
      <c r="H6" s="4">
        <v>-11.6</v>
      </c>
      <c r="I6" s="4">
        <v>34.799999999999997</v>
      </c>
      <c r="K6" s="6" t="s">
        <v>34</v>
      </c>
      <c r="L6" s="4">
        <v>572.5</v>
      </c>
      <c r="M6" s="4">
        <v>-15.5</v>
      </c>
      <c r="N6" s="4">
        <v>33.4</v>
      </c>
      <c r="P6" s="6" t="s">
        <v>34</v>
      </c>
      <c r="Q6" s="4">
        <v>625.5</v>
      </c>
      <c r="R6" s="4"/>
      <c r="S6" s="4"/>
      <c r="U6" s="6" t="s">
        <v>34</v>
      </c>
      <c r="V6" s="4">
        <v>577.29999999999995</v>
      </c>
      <c r="W6" s="4">
        <v>-11.7</v>
      </c>
      <c r="X6" s="4">
        <v>32.200000000000003</v>
      </c>
    </row>
    <row r="8" spans="1:24" x14ac:dyDescent="0.25">
      <c r="A8" s="2" t="s">
        <v>18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45"/>
  <sheetViews>
    <sheetView zoomScale="80" zoomScaleNormal="80" workbookViewId="0">
      <selection activeCell="E45" sqref="E45"/>
    </sheetView>
  </sheetViews>
  <sheetFormatPr baseColWidth="10" defaultRowHeight="15" x14ac:dyDescent="0.25"/>
  <cols>
    <col min="1" max="1" width="34.125" style="2" customWidth="1"/>
    <col min="2" max="16384" width="11" style="2"/>
  </cols>
  <sheetData>
    <row r="1" spans="1:14" x14ac:dyDescent="0.25">
      <c r="A1" s="2" t="s">
        <v>216</v>
      </c>
    </row>
    <row r="3" spans="1:14" x14ac:dyDescent="0.25">
      <c r="A3" s="6" t="s">
        <v>36</v>
      </c>
      <c r="B3" s="55" t="s">
        <v>37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x14ac:dyDescent="0.25">
      <c r="A4" s="6"/>
      <c r="B4" s="6">
        <v>2005</v>
      </c>
      <c r="C4" s="6">
        <v>2009</v>
      </c>
      <c r="D4" s="6">
        <v>2010</v>
      </c>
      <c r="E4" s="6">
        <v>2011</v>
      </c>
      <c r="F4" s="6">
        <v>2012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  <c r="M4" s="6">
        <v>2019</v>
      </c>
      <c r="N4" s="6">
        <v>2020</v>
      </c>
    </row>
    <row r="5" spans="1:14" x14ac:dyDescent="0.25">
      <c r="A5" s="6" t="s">
        <v>38</v>
      </c>
      <c r="B5" s="8">
        <v>42086</v>
      </c>
      <c r="C5" s="8">
        <v>43218</v>
      </c>
      <c r="D5" s="8">
        <v>43009</v>
      </c>
      <c r="E5" s="8">
        <v>40544</v>
      </c>
      <c r="F5" s="8">
        <v>45433</v>
      </c>
      <c r="G5" s="8">
        <v>42756</v>
      </c>
      <c r="H5" s="8">
        <v>43255</v>
      </c>
      <c r="I5" s="8">
        <v>39199</v>
      </c>
      <c r="J5" s="8">
        <v>41399</v>
      </c>
      <c r="K5" s="8">
        <v>37604</v>
      </c>
      <c r="L5" s="8">
        <v>38906</v>
      </c>
      <c r="M5" s="8">
        <v>37994</v>
      </c>
      <c r="N5" s="14">
        <v>36785</v>
      </c>
    </row>
    <row r="6" spans="1:14" x14ac:dyDescent="0.25">
      <c r="A6" s="6" t="s">
        <v>39</v>
      </c>
      <c r="B6" s="5">
        <v>398</v>
      </c>
      <c r="C6" s="5">
        <v>283</v>
      </c>
      <c r="D6" s="5">
        <v>307</v>
      </c>
      <c r="E6" s="12">
        <v>1382</v>
      </c>
      <c r="F6" s="5">
        <v>327</v>
      </c>
      <c r="G6" s="5">
        <v>358</v>
      </c>
      <c r="H6" s="5">
        <v>264</v>
      </c>
      <c r="I6" s="5">
        <v>633</v>
      </c>
      <c r="J6" s="5">
        <v>231</v>
      </c>
      <c r="K6" s="5">
        <v>481</v>
      </c>
      <c r="L6" s="5">
        <v>284</v>
      </c>
      <c r="M6" s="5">
        <v>378</v>
      </c>
      <c r="N6" s="7">
        <v>555</v>
      </c>
    </row>
    <row r="7" spans="1:14" x14ac:dyDescent="0.25">
      <c r="A7" s="6" t="s">
        <v>40</v>
      </c>
      <c r="B7" s="8">
        <v>3791</v>
      </c>
      <c r="C7" s="8">
        <v>3563</v>
      </c>
      <c r="D7" s="8">
        <v>3577</v>
      </c>
      <c r="E7" s="8">
        <v>3893</v>
      </c>
      <c r="F7" s="8">
        <v>3219</v>
      </c>
      <c r="G7" s="8">
        <v>2461</v>
      </c>
      <c r="H7" s="8">
        <v>2740</v>
      </c>
      <c r="I7" s="8">
        <v>4687</v>
      </c>
      <c r="J7" s="8">
        <v>5458</v>
      </c>
      <c r="K7" s="8">
        <v>4866</v>
      </c>
      <c r="L7" s="8">
        <v>4334</v>
      </c>
      <c r="M7" s="8">
        <f>2252+1110</f>
        <v>3362</v>
      </c>
      <c r="N7" s="14">
        <f>2105+1176</f>
        <v>3281</v>
      </c>
    </row>
    <row r="8" spans="1:14" x14ac:dyDescent="0.25">
      <c r="A8" s="6" t="s">
        <v>41</v>
      </c>
      <c r="B8" s="12">
        <v>1087</v>
      </c>
      <c r="C8" s="12">
        <v>2345</v>
      </c>
      <c r="D8" s="12">
        <v>2049</v>
      </c>
      <c r="E8" s="12">
        <v>1654</v>
      </c>
      <c r="F8" s="12">
        <v>1783</v>
      </c>
      <c r="G8" s="12">
        <v>1620</v>
      </c>
      <c r="H8" s="12">
        <v>1736</v>
      </c>
      <c r="I8" s="12">
        <v>2121</v>
      </c>
      <c r="J8" s="12">
        <v>3464</v>
      </c>
      <c r="K8" s="12">
        <v>3291</v>
      </c>
      <c r="L8" s="12">
        <v>2481</v>
      </c>
      <c r="M8" s="12">
        <v>1860</v>
      </c>
      <c r="N8" s="14">
        <v>2426</v>
      </c>
    </row>
    <row r="9" spans="1:14" x14ac:dyDescent="0.25">
      <c r="A9" s="6" t="s">
        <v>42</v>
      </c>
      <c r="B9" s="8">
        <v>3860</v>
      </c>
      <c r="C9" s="8">
        <v>5507</v>
      </c>
      <c r="D9" s="8">
        <v>5920</v>
      </c>
      <c r="E9" s="8">
        <v>4884</v>
      </c>
      <c r="F9" s="8">
        <v>5390</v>
      </c>
      <c r="G9" s="8">
        <v>6563</v>
      </c>
      <c r="H9" s="8">
        <v>5650</v>
      </c>
      <c r="I9" s="8">
        <v>4220</v>
      </c>
      <c r="J9" s="8">
        <v>3854</v>
      </c>
      <c r="K9" s="8">
        <v>3698</v>
      </c>
      <c r="L9" s="8">
        <v>4674</v>
      </c>
      <c r="M9" s="8">
        <v>4776</v>
      </c>
      <c r="N9" s="14">
        <v>5036</v>
      </c>
    </row>
    <row r="10" spans="1:14" x14ac:dyDescent="0.25">
      <c r="A10" s="6" t="s">
        <v>43</v>
      </c>
      <c r="B10" s="5">
        <v>19</v>
      </c>
      <c r="C10" s="5">
        <v>4</v>
      </c>
      <c r="D10" s="5">
        <v>9</v>
      </c>
      <c r="E10" s="5">
        <v>20</v>
      </c>
      <c r="F10" s="5">
        <v>19</v>
      </c>
      <c r="G10" s="5">
        <v>25</v>
      </c>
      <c r="H10" s="5">
        <v>26</v>
      </c>
      <c r="I10" s="5">
        <v>33</v>
      </c>
      <c r="J10" s="5">
        <v>13</v>
      </c>
      <c r="K10" s="5">
        <v>304</v>
      </c>
      <c r="L10" s="5">
        <v>220</v>
      </c>
      <c r="M10" s="5">
        <v>17</v>
      </c>
      <c r="N10" s="14">
        <v>23</v>
      </c>
    </row>
    <row r="11" spans="1:14" x14ac:dyDescent="0.25">
      <c r="A11" s="6" t="s">
        <v>44</v>
      </c>
      <c r="B11" s="8">
        <v>6711</v>
      </c>
      <c r="C11" s="8">
        <v>8224</v>
      </c>
      <c r="D11" s="8">
        <v>7011</v>
      </c>
      <c r="E11" s="8">
        <v>5590</v>
      </c>
      <c r="F11" s="8">
        <v>5601</v>
      </c>
      <c r="G11" s="8">
        <v>6181</v>
      </c>
      <c r="H11" s="8">
        <v>7185</v>
      </c>
      <c r="I11" s="8">
        <v>7788</v>
      </c>
      <c r="J11" s="8">
        <v>6891</v>
      </c>
      <c r="K11" s="8">
        <v>6669</v>
      </c>
      <c r="L11" s="8">
        <v>6963</v>
      </c>
      <c r="M11" s="8">
        <v>7620</v>
      </c>
      <c r="N11" s="14">
        <v>7625</v>
      </c>
    </row>
    <row r="12" spans="1:14" x14ac:dyDescent="0.25">
      <c r="A12" s="6" t="s">
        <v>45</v>
      </c>
      <c r="B12" s="12">
        <v>9236</v>
      </c>
      <c r="C12" s="12">
        <v>5404</v>
      </c>
      <c r="D12" s="12">
        <v>3737</v>
      </c>
      <c r="E12" s="12">
        <v>4126</v>
      </c>
      <c r="F12" s="12">
        <v>2991</v>
      </c>
      <c r="G12" s="12">
        <v>2186</v>
      </c>
      <c r="H12" s="12">
        <v>2114</v>
      </c>
      <c r="I12" s="12">
        <v>2501</v>
      </c>
      <c r="J12" s="12">
        <v>1649</v>
      </c>
      <c r="K12" s="12">
        <v>1310</v>
      </c>
      <c r="L12" s="12">
        <v>1178</v>
      </c>
      <c r="M12" s="12">
        <v>903</v>
      </c>
      <c r="N12" s="14">
        <v>789</v>
      </c>
    </row>
    <row r="13" spans="1:14" x14ac:dyDescent="0.25">
      <c r="A13" s="6" t="s">
        <v>46</v>
      </c>
      <c r="B13" s="8">
        <v>1587</v>
      </c>
      <c r="C13" s="8">
        <v>1515</v>
      </c>
      <c r="D13" s="8">
        <v>1137</v>
      </c>
      <c r="E13" s="8">
        <v>1573</v>
      </c>
      <c r="F13" s="8">
        <v>1511</v>
      </c>
      <c r="G13" s="8">
        <v>1444</v>
      </c>
      <c r="H13" s="8">
        <v>1486</v>
      </c>
      <c r="I13" s="8">
        <v>1331</v>
      </c>
      <c r="J13" s="8">
        <v>1213</v>
      </c>
      <c r="K13" s="8">
        <v>1275</v>
      </c>
      <c r="L13" s="8">
        <v>1674</v>
      </c>
      <c r="M13" s="8">
        <v>1572</v>
      </c>
      <c r="N13" s="14">
        <v>1611</v>
      </c>
    </row>
    <row r="14" spans="1:14" x14ac:dyDescent="0.25">
      <c r="A14" s="6" t="s">
        <v>47</v>
      </c>
      <c r="B14" s="12">
        <v>1549</v>
      </c>
      <c r="C14" s="12">
        <v>3437</v>
      </c>
      <c r="D14" s="12">
        <v>3781</v>
      </c>
      <c r="E14" s="12">
        <v>2059</v>
      </c>
      <c r="F14" s="12">
        <v>1474</v>
      </c>
      <c r="G14" s="12">
        <v>1942</v>
      </c>
      <c r="H14" s="12">
        <v>2486</v>
      </c>
      <c r="I14" s="12">
        <v>2281</v>
      </c>
      <c r="J14" s="12">
        <v>2167</v>
      </c>
      <c r="K14" s="12">
        <v>2159</v>
      </c>
      <c r="L14" s="12">
        <v>2272</v>
      </c>
      <c r="M14" s="12">
        <v>2452</v>
      </c>
      <c r="N14" s="14">
        <v>1933</v>
      </c>
    </row>
    <row r="15" spans="1:14" x14ac:dyDescent="0.25">
      <c r="A15" s="6" t="s">
        <v>48</v>
      </c>
      <c r="B15" s="4">
        <v>138</v>
      </c>
      <c r="C15" s="4">
        <v>67</v>
      </c>
      <c r="D15" s="4">
        <v>40</v>
      </c>
      <c r="E15" s="4">
        <v>75</v>
      </c>
      <c r="F15" s="4">
        <v>52</v>
      </c>
      <c r="G15" s="4">
        <v>42</v>
      </c>
      <c r="H15" s="4">
        <v>61</v>
      </c>
      <c r="I15" s="4">
        <v>31</v>
      </c>
      <c r="J15" s="4">
        <v>16</v>
      </c>
      <c r="K15" s="4">
        <v>18</v>
      </c>
      <c r="L15" s="4">
        <v>23</v>
      </c>
      <c r="M15" s="4">
        <v>11</v>
      </c>
      <c r="N15" s="14">
        <v>8</v>
      </c>
    </row>
    <row r="16" spans="1:14" x14ac:dyDescent="0.25">
      <c r="A16" s="6" t="s">
        <v>49</v>
      </c>
      <c r="B16" s="12">
        <v>20790</v>
      </c>
      <c r="C16" s="12">
        <v>22211</v>
      </c>
      <c r="D16" s="12">
        <v>21279</v>
      </c>
      <c r="E16" s="12">
        <v>24704</v>
      </c>
      <c r="F16" s="12">
        <v>24982</v>
      </c>
      <c r="G16" s="12">
        <v>23000</v>
      </c>
      <c r="H16" s="12">
        <v>24024</v>
      </c>
      <c r="I16" s="12">
        <v>20849</v>
      </c>
      <c r="J16" s="12">
        <v>20404</v>
      </c>
      <c r="K16" s="12">
        <v>21775</v>
      </c>
      <c r="L16" s="12">
        <v>22665</v>
      </c>
      <c r="M16" s="12">
        <v>23391</v>
      </c>
      <c r="N16" s="14">
        <v>21873</v>
      </c>
    </row>
    <row r="17" spans="1:14" x14ac:dyDescent="0.25">
      <c r="A17" s="6" t="s">
        <v>50</v>
      </c>
      <c r="B17" s="8">
        <v>2883</v>
      </c>
      <c r="C17" s="8">
        <v>3015</v>
      </c>
      <c r="D17" s="8">
        <v>3182</v>
      </c>
      <c r="E17" s="8">
        <v>3177</v>
      </c>
      <c r="F17" s="8">
        <v>3191</v>
      </c>
      <c r="G17" s="8">
        <v>6671</v>
      </c>
      <c r="H17" s="8">
        <v>3040</v>
      </c>
      <c r="I17" s="8">
        <v>3220</v>
      </c>
      <c r="J17" s="8">
        <v>2895</v>
      </c>
      <c r="K17" s="8">
        <v>2887</v>
      </c>
      <c r="L17" s="8">
        <v>2889</v>
      </c>
      <c r="M17" s="8">
        <v>2922</v>
      </c>
      <c r="N17" s="14">
        <v>2713</v>
      </c>
    </row>
    <row r="18" spans="1:14" x14ac:dyDescent="0.25">
      <c r="A18" s="6" t="s">
        <v>51</v>
      </c>
      <c r="B18" s="12">
        <v>5450</v>
      </c>
      <c r="C18" s="12">
        <v>2488</v>
      </c>
      <c r="D18" s="12">
        <v>2021</v>
      </c>
      <c r="E18" s="12">
        <v>1871</v>
      </c>
      <c r="F18" s="12">
        <v>1685</v>
      </c>
      <c r="G18" s="5">
        <v>871</v>
      </c>
      <c r="H18" s="5">
        <v>886</v>
      </c>
      <c r="I18" s="5">
        <v>883</v>
      </c>
      <c r="J18" s="12">
        <v>1195</v>
      </c>
      <c r="K18" s="12">
        <v>928</v>
      </c>
      <c r="L18" s="12">
        <v>1179</v>
      </c>
      <c r="M18" s="12">
        <v>615</v>
      </c>
      <c r="N18" s="14">
        <v>793</v>
      </c>
    </row>
    <row r="19" spans="1:14" x14ac:dyDescent="0.25">
      <c r="A19" s="6" t="s">
        <v>52</v>
      </c>
      <c r="B19" s="4">
        <v>88</v>
      </c>
      <c r="C19" s="4">
        <v>287</v>
      </c>
      <c r="D19" s="4">
        <v>408</v>
      </c>
      <c r="E19" s="4">
        <v>896</v>
      </c>
      <c r="F19" s="8">
        <v>1321</v>
      </c>
      <c r="G19" s="4">
        <v>868</v>
      </c>
      <c r="H19" s="4">
        <v>940</v>
      </c>
      <c r="I19" s="8">
        <v>1267</v>
      </c>
      <c r="J19" s="8">
        <v>1076</v>
      </c>
      <c r="K19" s="8">
        <v>874</v>
      </c>
      <c r="L19" s="8">
        <v>673</v>
      </c>
      <c r="M19" s="8">
        <v>549</v>
      </c>
      <c r="N19" s="14">
        <v>714</v>
      </c>
    </row>
    <row r="20" spans="1:14" x14ac:dyDescent="0.25">
      <c r="A20" s="6" t="s">
        <v>53</v>
      </c>
      <c r="B20" s="5">
        <v>287</v>
      </c>
      <c r="C20" s="5">
        <v>391</v>
      </c>
      <c r="D20" s="5">
        <v>452</v>
      </c>
      <c r="E20" s="5">
        <v>505</v>
      </c>
      <c r="F20" s="5">
        <v>462</v>
      </c>
      <c r="G20" s="5">
        <v>327</v>
      </c>
      <c r="H20" s="5">
        <v>451</v>
      </c>
      <c r="I20" s="5">
        <v>438</v>
      </c>
      <c r="J20" s="5">
        <v>548</v>
      </c>
      <c r="K20" s="5">
        <v>613</v>
      </c>
      <c r="L20" s="5">
        <v>693</v>
      </c>
      <c r="M20" s="5">
        <v>846</v>
      </c>
      <c r="N20" s="14">
        <v>915</v>
      </c>
    </row>
    <row r="21" spans="1:14" x14ac:dyDescent="0.25">
      <c r="A21" s="6" t="s">
        <v>54</v>
      </c>
      <c r="B21" s="13">
        <v>222</v>
      </c>
      <c r="C21" s="13">
        <v>400</v>
      </c>
      <c r="D21" s="13">
        <v>412</v>
      </c>
      <c r="E21" s="13">
        <v>442</v>
      </c>
      <c r="F21" s="13">
        <v>367</v>
      </c>
      <c r="G21" s="13">
        <v>405</v>
      </c>
      <c r="H21" s="13">
        <v>499</v>
      </c>
      <c r="I21" s="13">
        <v>415</v>
      </c>
      <c r="J21" s="13">
        <v>374</v>
      </c>
      <c r="K21" s="13">
        <v>495</v>
      </c>
      <c r="L21" s="13">
        <v>473</v>
      </c>
      <c r="M21" s="13">
        <v>462</v>
      </c>
      <c r="N21" s="14">
        <v>537</v>
      </c>
    </row>
    <row r="22" spans="1:14" x14ac:dyDescent="0.25">
      <c r="A22" s="6" t="s">
        <v>55</v>
      </c>
      <c r="B22" s="12">
        <v>4837</v>
      </c>
      <c r="C22" s="12">
        <v>3988</v>
      </c>
      <c r="D22" s="12">
        <v>4188</v>
      </c>
      <c r="E22" s="12">
        <v>4286</v>
      </c>
      <c r="F22" s="12">
        <v>4545</v>
      </c>
      <c r="G22" s="12">
        <v>4404</v>
      </c>
      <c r="H22" s="12">
        <v>4296</v>
      </c>
      <c r="I22" s="12">
        <v>4120</v>
      </c>
      <c r="J22" s="12">
        <v>3740</v>
      </c>
      <c r="K22" s="12">
        <v>3498</v>
      </c>
      <c r="L22" s="12">
        <v>2866</v>
      </c>
      <c r="M22" s="12">
        <v>2157</v>
      </c>
      <c r="N22" s="14">
        <v>1891</v>
      </c>
    </row>
    <row r="23" spans="1:14" x14ac:dyDescent="0.25">
      <c r="A23" s="6" t="s">
        <v>56</v>
      </c>
      <c r="B23" s="4">
        <v>19</v>
      </c>
      <c r="C23" s="4">
        <v>14</v>
      </c>
      <c r="D23" s="4">
        <v>17</v>
      </c>
      <c r="E23" s="4">
        <v>16</v>
      </c>
      <c r="F23" s="4">
        <v>14</v>
      </c>
      <c r="G23" s="4">
        <v>15</v>
      </c>
      <c r="H23" s="4">
        <v>12</v>
      </c>
      <c r="I23" s="4">
        <v>10</v>
      </c>
      <c r="J23" s="4">
        <v>13</v>
      </c>
      <c r="K23" s="4">
        <v>8</v>
      </c>
      <c r="L23" s="4">
        <v>6</v>
      </c>
      <c r="M23" s="4">
        <v>7</v>
      </c>
      <c r="N23" s="14">
        <v>4</v>
      </c>
    </row>
    <row r="24" spans="1:14" x14ac:dyDescent="0.25">
      <c r="A24" s="6" t="s">
        <v>57</v>
      </c>
      <c r="B24" s="5">
        <v>108</v>
      </c>
      <c r="C24" s="5">
        <v>90</v>
      </c>
      <c r="D24" s="5">
        <v>84</v>
      </c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14" x14ac:dyDescent="0.25">
      <c r="A25" s="6" t="s">
        <v>58</v>
      </c>
      <c r="B25" s="8">
        <v>1459</v>
      </c>
      <c r="C25" s="4">
        <v>110</v>
      </c>
      <c r="D25" s="4">
        <v>140</v>
      </c>
      <c r="E25" s="4">
        <v>175</v>
      </c>
      <c r="F25" s="4">
        <v>88</v>
      </c>
      <c r="G25" s="4">
        <v>130</v>
      </c>
      <c r="H25" s="4">
        <v>505</v>
      </c>
      <c r="I25" s="4">
        <v>644</v>
      </c>
      <c r="J25" s="4">
        <v>472</v>
      </c>
      <c r="K25" s="4">
        <v>623</v>
      </c>
      <c r="L25" s="4">
        <v>666</v>
      </c>
      <c r="M25" s="4">
        <v>780</v>
      </c>
      <c r="N25" s="14">
        <v>418</v>
      </c>
    </row>
    <row r="26" spans="1:14" x14ac:dyDescent="0.25">
      <c r="A26" s="6" t="s">
        <v>185</v>
      </c>
      <c r="B26" s="12">
        <v>6605</v>
      </c>
      <c r="C26" s="12">
        <v>11230</v>
      </c>
      <c r="D26" s="12">
        <v>10395</v>
      </c>
      <c r="E26" s="12">
        <v>8888</v>
      </c>
      <c r="F26" s="12">
        <v>10056</v>
      </c>
      <c r="G26" s="12">
        <v>10973</v>
      </c>
      <c r="H26" s="12">
        <v>10249</v>
      </c>
      <c r="I26" s="12">
        <v>6744</v>
      </c>
      <c r="J26" s="12">
        <v>7816</v>
      </c>
      <c r="K26" s="12">
        <v>8629</v>
      </c>
      <c r="L26" s="12">
        <v>7683</v>
      </c>
      <c r="M26" s="12">
        <v>6414</v>
      </c>
      <c r="N26" s="14">
        <v>6091</v>
      </c>
    </row>
    <row r="27" spans="1:14" x14ac:dyDescent="0.25">
      <c r="A27" s="6" t="s">
        <v>59</v>
      </c>
      <c r="B27" s="8">
        <v>4570</v>
      </c>
      <c r="C27" s="8">
        <v>4024</v>
      </c>
      <c r="D27" s="8">
        <v>3851</v>
      </c>
      <c r="E27" s="8">
        <v>4690</v>
      </c>
      <c r="F27" s="8">
        <v>3820</v>
      </c>
      <c r="G27" s="8">
        <v>3182</v>
      </c>
      <c r="H27" s="8">
        <v>3367</v>
      </c>
      <c r="I27" s="8">
        <v>3381</v>
      </c>
      <c r="J27" s="8">
        <v>3054</v>
      </c>
      <c r="K27" s="8">
        <v>3384</v>
      </c>
      <c r="L27" s="8">
        <v>3310</v>
      </c>
      <c r="M27" s="8">
        <v>3908</v>
      </c>
      <c r="N27" s="14">
        <v>4609</v>
      </c>
    </row>
    <row r="28" spans="1:14" x14ac:dyDescent="0.25">
      <c r="A28" s="6" t="s">
        <v>60</v>
      </c>
      <c r="B28" s="12">
        <v>7654</v>
      </c>
      <c r="C28" s="12">
        <v>8587</v>
      </c>
      <c r="D28" s="12">
        <v>10892</v>
      </c>
      <c r="E28" s="12">
        <v>12845</v>
      </c>
      <c r="F28" s="12">
        <v>12216</v>
      </c>
      <c r="G28" s="12">
        <v>13683</v>
      </c>
      <c r="H28" s="12">
        <v>13866</v>
      </c>
      <c r="I28" s="12">
        <v>18716</v>
      </c>
      <c r="J28" s="12">
        <v>17437</v>
      </c>
      <c r="K28" s="12">
        <v>20739</v>
      </c>
      <c r="L28" s="12">
        <v>21056</v>
      </c>
      <c r="M28" s="12">
        <v>23438</v>
      </c>
      <c r="N28" s="14">
        <v>23443</v>
      </c>
    </row>
    <row r="29" spans="1:14" x14ac:dyDescent="0.25">
      <c r="A29" s="6" t="s">
        <v>61</v>
      </c>
      <c r="B29" s="4">
        <v>454</v>
      </c>
      <c r="C29" s="4">
        <v>105</v>
      </c>
      <c r="D29" s="4">
        <v>86</v>
      </c>
      <c r="E29" s="4">
        <v>52</v>
      </c>
      <c r="F29" s="4">
        <v>43</v>
      </c>
      <c r="G29" s="4">
        <v>36</v>
      </c>
      <c r="H29" s="4">
        <v>66</v>
      </c>
      <c r="I29" s="4">
        <v>53</v>
      </c>
      <c r="J29" s="4">
        <v>140</v>
      </c>
      <c r="K29" s="4">
        <v>179</v>
      </c>
      <c r="L29" s="4">
        <v>124</v>
      </c>
      <c r="M29" s="4">
        <v>100</v>
      </c>
      <c r="N29" s="14">
        <v>157</v>
      </c>
    </row>
    <row r="30" spans="1:14" x14ac:dyDescent="0.25">
      <c r="A30" s="6" t="s">
        <v>62</v>
      </c>
      <c r="B30" s="12">
        <v>1143</v>
      </c>
      <c r="C30" s="12">
        <v>2100</v>
      </c>
      <c r="D30" s="12">
        <v>2872</v>
      </c>
      <c r="E30" s="12">
        <v>2896</v>
      </c>
      <c r="F30" s="12">
        <v>2072</v>
      </c>
      <c r="G30" s="12">
        <v>1685</v>
      </c>
      <c r="H30" s="12">
        <v>2032</v>
      </c>
      <c r="I30" s="12">
        <v>2626</v>
      </c>
      <c r="J30" s="12">
        <v>3230</v>
      </c>
      <c r="K30" s="12">
        <v>1480</v>
      </c>
      <c r="L30" s="12">
        <v>1365</v>
      </c>
      <c r="M30" s="12">
        <v>1598</v>
      </c>
      <c r="N30" s="14">
        <v>2280</v>
      </c>
    </row>
    <row r="31" spans="1:14" x14ac:dyDescent="0.25">
      <c r="A31" s="6" t="s">
        <v>63</v>
      </c>
      <c r="B31" s="13">
        <v>899</v>
      </c>
      <c r="C31" s="11">
        <v>1537</v>
      </c>
      <c r="D31" s="11">
        <v>1889</v>
      </c>
      <c r="E31" s="11">
        <v>1981</v>
      </c>
      <c r="F31" s="11">
        <v>1738</v>
      </c>
      <c r="G31" s="11">
        <v>1519</v>
      </c>
      <c r="H31" s="11">
        <v>1244</v>
      </c>
      <c r="I31" s="11">
        <v>1409</v>
      </c>
      <c r="J31" s="11">
        <v>1434</v>
      </c>
      <c r="K31" s="11">
        <v>1529</v>
      </c>
      <c r="L31" s="11">
        <v>1411</v>
      </c>
      <c r="M31" s="11">
        <v>1444</v>
      </c>
      <c r="N31" s="14">
        <v>1520</v>
      </c>
    </row>
    <row r="32" spans="1:14" x14ac:dyDescent="0.25">
      <c r="A32" s="6" t="s">
        <v>64</v>
      </c>
      <c r="B32" s="12">
        <v>2262</v>
      </c>
      <c r="C32" s="12">
        <v>2958</v>
      </c>
      <c r="D32" s="12">
        <v>4100</v>
      </c>
      <c r="E32" s="12">
        <v>4051</v>
      </c>
      <c r="F32" s="12">
        <v>3450</v>
      </c>
      <c r="G32" s="12">
        <v>3404</v>
      </c>
      <c r="H32" s="12">
        <v>2761</v>
      </c>
      <c r="I32" s="12">
        <v>2401</v>
      </c>
      <c r="J32" s="12">
        <v>2109</v>
      </c>
      <c r="K32" s="12">
        <v>2384</v>
      </c>
      <c r="L32" s="12">
        <v>2498</v>
      </c>
      <c r="M32" s="12">
        <v>2345</v>
      </c>
      <c r="N32" s="14">
        <v>2374</v>
      </c>
    </row>
    <row r="33" spans="1:14" x14ac:dyDescent="0.25">
      <c r="A33" s="6" t="s">
        <v>65</v>
      </c>
      <c r="B33" s="8">
        <v>2301</v>
      </c>
      <c r="C33" s="8">
        <v>2363</v>
      </c>
      <c r="D33" s="8">
        <v>2442</v>
      </c>
      <c r="E33" s="8">
        <v>2364</v>
      </c>
      <c r="F33" s="8">
        <v>2358</v>
      </c>
      <c r="G33" s="8">
        <v>2089</v>
      </c>
      <c r="H33" s="8">
        <v>2272</v>
      </c>
      <c r="I33" s="8">
        <v>1935</v>
      </c>
      <c r="J33" s="8">
        <v>2050</v>
      </c>
      <c r="K33" s="8">
        <v>1962</v>
      </c>
      <c r="L33" s="8">
        <v>1626</v>
      </c>
      <c r="M33" s="8">
        <v>1768</v>
      </c>
      <c r="N33" s="14">
        <v>1708</v>
      </c>
    </row>
    <row r="34" spans="1:14" x14ac:dyDescent="0.25">
      <c r="A34" s="6" t="s">
        <v>66</v>
      </c>
      <c r="B34" s="12">
        <v>4320</v>
      </c>
      <c r="C34" s="12">
        <v>2418</v>
      </c>
      <c r="D34" s="12">
        <v>2671</v>
      </c>
      <c r="E34" s="12">
        <v>2657</v>
      </c>
      <c r="F34" s="12">
        <v>2549</v>
      </c>
      <c r="G34" s="12">
        <v>4482</v>
      </c>
      <c r="H34" s="12">
        <v>4581</v>
      </c>
      <c r="I34" s="12">
        <v>4624</v>
      </c>
      <c r="J34" s="12">
        <v>4064</v>
      </c>
      <c r="K34" s="12">
        <v>4114</v>
      </c>
      <c r="L34" s="12">
        <v>4306</v>
      </c>
      <c r="M34" s="12">
        <v>4525</v>
      </c>
      <c r="N34" s="14">
        <v>4494</v>
      </c>
    </row>
    <row r="35" spans="1:14" x14ac:dyDescent="0.25">
      <c r="A35" s="6" t="s">
        <v>67</v>
      </c>
      <c r="B35" s="8">
        <v>14511</v>
      </c>
      <c r="C35" s="8">
        <v>7597</v>
      </c>
      <c r="D35" s="8">
        <v>7145</v>
      </c>
      <c r="E35" s="8">
        <v>6503</v>
      </c>
      <c r="F35" s="8">
        <v>6793</v>
      </c>
      <c r="G35" s="8">
        <v>6390</v>
      </c>
      <c r="H35" s="8">
        <v>5997</v>
      </c>
      <c r="I35" s="8">
        <v>7624</v>
      </c>
      <c r="J35" s="8">
        <v>8087</v>
      </c>
      <c r="K35" s="8">
        <v>8249</v>
      </c>
      <c r="L35" s="8">
        <v>8742</v>
      </c>
      <c r="M35" s="8">
        <v>8462</v>
      </c>
      <c r="N35" s="14">
        <v>8244</v>
      </c>
    </row>
    <row r="36" spans="1:14" x14ac:dyDescent="0.25">
      <c r="A36" s="6" t="s">
        <v>68</v>
      </c>
      <c r="B36" s="12">
        <v>1208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4"/>
    </row>
    <row r="37" spans="1:14" x14ac:dyDescent="0.25">
      <c r="A37" s="6" t="s">
        <v>69</v>
      </c>
      <c r="B37" s="8">
        <v>2095</v>
      </c>
      <c r="C37" s="8">
        <v>3181</v>
      </c>
      <c r="D37" s="8">
        <v>3181</v>
      </c>
      <c r="E37" s="8">
        <v>3181</v>
      </c>
      <c r="F37" s="8">
        <v>3577</v>
      </c>
      <c r="G37" s="8">
        <v>3577</v>
      </c>
      <c r="H37" s="8">
        <v>2344</v>
      </c>
      <c r="I37" s="8">
        <v>3444</v>
      </c>
      <c r="J37" s="8">
        <v>3603</v>
      </c>
      <c r="K37" s="8">
        <v>3185</v>
      </c>
      <c r="L37" s="8">
        <v>3185</v>
      </c>
      <c r="M37" s="8">
        <v>3185</v>
      </c>
      <c r="N37" s="14">
        <v>3185</v>
      </c>
    </row>
    <row r="38" spans="1:14" x14ac:dyDescent="0.25">
      <c r="A38" s="6" t="s">
        <v>70</v>
      </c>
      <c r="B38" s="12">
        <v>8973</v>
      </c>
      <c r="C38" s="12">
        <v>8369</v>
      </c>
      <c r="D38" s="12">
        <v>8369</v>
      </c>
      <c r="E38" s="12">
        <v>8269</v>
      </c>
      <c r="F38" s="12">
        <v>6874</v>
      </c>
      <c r="G38" s="12">
        <v>6874</v>
      </c>
      <c r="H38" s="12">
        <v>6887</v>
      </c>
      <c r="I38" s="12">
        <v>6903</v>
      </c>
      <c r="J38" s="12">
        <v>7274</v>
      </c>
      <c r="K38" s="12">
        <v>7380</v>
      </c>
      <c r="L38" s="12">
        <f>6914+466</f>
        <v>7380</v>
      </c>
      <c r="M38" s="12">
        <f>6914+466</f>
        <v>7380</v>
      </c>
      <c r="N38" s="14">
        <f>6914+466</f>
        <v>7380</v>
      </c>
    </row>
    <row r="39" spans="1:14" x14ac:dyDescent="0.25">
      <c r="A39" s="6" t="s">
        <v>71</v>
      </c>
      <c r="B39" s="8">
        <v>7117</v>
      </c>
      <c r="C39" s="8">
        <v>2856</v>
      </c>
      <c r="D39" s="8">
        <v>2856</v>
      </c>
      <c r="E39" s="8">
        <v>2856</v>
      </c>
      <c r="F39" s="8">
        <v>3464</v>
      </c>
      <c r="G39" s="8">
        <v>3464</v>
      </c>
      <c r="H39" s="8">
        <v>12115</v>
      </c>
      <c r="I39" s="8">
        <v>2906</v>
      </c>
      <c r="J39" s="8">
        <v>2912</v>
      </c>
      <c r="K39" s="8">
        <v>41</v>
      </c>
      <c r="L39" s="8">
        <v>41</v>
      </c>
      <c r="M39" s="8">
        <v>41</v>
      </c>
      <c r="N39" s="14">
        <v>41</v>
      </c>
    </row>
    <row r="40" spans="1:14" x14ac:dyDescent="0.25">
      <c r="A40" s="6" t="s">
        <v>72</v>
      </c>
      <c r="B40" s="12">
        <v>151104</v>
      </c>
      <c r="C40" s="12">
        <v>156045</v>
      </c>
      <c r="D40" s="12">
        <v>156045</v>
      </c>
      <c r="E40" s="12">
        <v>156045</v>
      </c>
      <c r="F40" s="12">
        <v>156344</v>
      </c>
      <c r="G40" s="12">
        <v>156344</v>
      </c>
      <c r="H40" s="12">
        <v>156344</v>
      </c>
      <c r="I40" s="12">
        <v>156344</v>
      </c>
      <c r="J40" s="12">
        <v>156344</v>
      </c>
      <c r="K40" s="12">
        <v>156344</v>
      </c>
      <c r="L40" s="12">
        <v>156344</v>
      </c>
      <c r="M40" s="12">
        <v>156344</v>
      </c>
      <c r="N40" s="14">
        <v>156344</v>
      </c>
    </row>
    <row r="41" spans="1:14" x14ac:dyDescent="0.25">
      <c r="A41" s="6" t="s">
        <v>73</v>
      </c>
      <c r="B41" s="8">
        <v>19885</v>
      </c>
      <c r="C41" s="8">
        <v>17568</v>
      </c>
      <c r="D41" s="8">
        <v>17568</v>
      </c>
      <c r="E41" s="8">
        <v>17568</v>
      </c>
      <c r="F41" s="8">
        <v>17036</v>
      </c>
      <c r="G41" s="8">
        <v>17036</v>
      </c>
      <c r="H41" s="8">
        <v>17036</v>
      </c>
      <c r="I41" s="8">
        <v>17036</v>
      </c>
      <c r="J41" s="8">
        <v>17036</v>
      </c>
      <c r="K41" s="8">
        <v>17036</v>
      </c>
      <c r="L41" s="8">
        <v>17036</v>
      </c>
      <c r="M41" s="8">
        <v>17036</v>
      </c>
      <c r="N41" s="14">
        <v>17036</v>
      </c>
    </row>
    <row r="43" spans="1:14" x14ac:dyDescent="0.25">
      <c r="A43" s="2" t="s">
        <v>74</v>
      </c>
    </row>
    <row r="44" spans="1:14" x14ac:dyDescent="0.25">
      <c r="A44" s="2" t="s">
        <v>75</v>
      </c>
    </row>
    <row r="45" spans="1:14" x14ac:dyDescent="0.25">
      <c r="A45" s="2" t="s">
        <v>76</v>
      </c>
    </row>
  </sheetData>
  <mergeCells count="1">
    <mergeCell ref="B3:N3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39"/>
  <sheetViews>
    <sheetView zoomScale="80" zoomScaleNormal="80" workbookViewId="0">
      <selection activeCell="I45" sqref="I45"/>
    </sheetView>
  </sheetViews>
  <sheetFormatPr baseColWidth="10" defaultRowHeight="15" x14ac:dyDescent="0.25"/>
  <cols>
    <col min="1" max="1" width="27.5" style="2" customWidth="1"/>
    <col min="2" max="16384" width="11" style="2"/>
  </cols>
  <sheetData>
    <row r="1" spans="1:13" x14ac:dyDescent="0.25">
      <c r="A1" s="2" t="s">
        <v>217</v>
      </c>
    </row>
    <row r="3" spans="1:13" x14ac:dyDescent="0.25">
      <c r="A3" s="6" t="s">
        <v>36</v>
      </c>
      <c r="B3" s="55" t="s">
        <v>79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5">
      <c r="A4" s="6"/>
      <c r="B4" s="6">
        <v>2005</v>
      </c>
      <c r="C4" s="6">
        <v>2010</v>
      </c>
      <c r="D4" s="6">
        <v>2011</v>
      </c>
      <c r="E4" s="6">
        <v>2012</v>
      </c>
      <c r="F4" s="6">
        <v>2013</v>
      </c>
      <c r="G4" s="6">
        <v>2014</v>
      </c>
      <c r="H4" s="6">
        <v>2015</v>
      </c>
      <c r="I4" s="6">
        <v>2016</v>
      </c>
      <c r="J4" s="6">
        <v>2017</v>
      </c>
      <c r="K4" s="6">
        <v>2018</v>
      </c>
      <c r="L4" s="6">
        <v>2019</v>
      </c>
      <c r="M4" s="6">
        <v>2020</v>
      </c>
    </row>
    <row r="5" spans="1:13" x14ac:dyDescent="0.25">
      <c r="A5" s="6" t="s">
        <v>38</v>
      </c>
      <c r="B5" s="8">
        <v>173804</v>
      </c>
      <c r="C5" s="8">
        <v>198182</v>
      </c>
      <c r="D5" s="8">
        <v>171753</v>
      </c>
      <c r="E5" s="21">
        <v>178489</v>
      </c>
      <c r="F5" s="8">
        <v>171265</v>
      </c>
      <c r="G5" s="8">
        <v>208443</v>
      </c>
      <c r="H5" s="8">
        <v>186241</v>
      </c>
      <c r="I5" s="8">
        <v>234520</v>
      </c>
      <c r="J5" s="8">
        <v>162565</v>
      </c>
      <c r="K5" s="8">
        <v>161026</v>
      </c>
      <c r="L5" s="8">
        <v>197537</v>
      </c>
      <c r="M5" s="14">
        <v>196513</v>
      </c>
    </row>
    <row r="6" spans="1:13" x14ac:dyDescent="0.25">
      <c r="A6" s="6" t="s">
        <v>39</v>
      </c>
      <c r="B6" s="12">
        <v>1231</v>
      </c>
      <c r="C6" s="12">
        <v>1071</v>
      </c>
      <c r="D6" s="12">
        <v>5175</v>
      </c>
      <c r="E6" s="22">
        <v>893</v>
      </c>
      <c r="F6" s="12">
        <v>1190</v>
      </c>
      <c r="G6" s="5">
        <v>881</v>
      </c>
      <c r="H6" s="12">
        <v>2563</v>
      </c>
      <c r="I6" s="12">
        <v>1107</v>
      </c>
      <c r="J6" s="12">
        <v>1584</v>
      </c>
      <c r="K6" s="12">
        <v>829</v>
      </c>
      <c r="L6" s="12">
        <v>1614</v>
      </c>
      <c r="M6" s="14">
        <v>2389</v>
      </c>
    </row>
    <row r="7" spans="1:13" x14ac:dyDescent="0.25">
      <c r="A7" s="6" t="s">
        <v>40</v>
      </c>
      <c r="B7" s="8">
        <v>12964</v>
      </c>
      <c r="C7" s="8">
        <v>15417</v>
      </c>
      <c r="D7" s="8">
        <v>19423</v>
      </c>
      <c r="E7" s="21">
        <v>10142</v>
      </c>
      <c r="F7" s="8">
        <v>12062</v>
      </c>
      <c r="G7" s="8">
        <v>12349</v>
      </c>
      <c r="H7" s="8">
        <v>21609</v>
      </c>
      <c r="I7" s="8">
        <v>26545</v>
      </c>
      <c r="J7" s="8">
        <v>18832</v>
      </c>
      <c r="K7" s="8">
        <f>10180+4167</f>
        <v>14347</v>
      </c>
      <c r="L7" s="8">
        <f>8940+5044</f>
        <v>13984</v>
      </c>
      <c r="M7" s="14">
        <f>8232+5454</f>
        <v>13686</v>
      </c>
    </row>
    <row r="8" spans="1:13" x14ac:dyDescent="0.25">
      <c r="A8" s="6" t="s">
        <v>41</v>
      </c>
      <c r="B8" s="12">
        <v>2779</v>
      </c>
      <c r="C8" s="12">
        <v>4935</v>
      </c>
      <c r="D8" s="12">
        <v>4123</v>
      </c>
      <c r="E8" s="22">
        <v>5087</v>
      </c>
      <c r="F8" s="12">
        <v>3418</v>
      </c>
      <c r="G8" s="5">
        <v>4630</v>
      </c>
      <c r="H8" s="12">
        <v>5726</v>
      </c>
      <c r="I8" s="12">
        <v>9573</v>
      </c>
      <c r="J8" s="12">
        <v>8033</v>
      </c>
      <c r="K8" s="12">
        <v>6383</v>
      </c>
      <c r="L8" s="12">
        <v>5176</v>
      </c>
      <c r="M8" s="14">
        <v>7110</v>
      </c>
    </row>
    <row r="9" spans="1:13" x14ac:dyDescent="0.25">
      <c r="A9" s="6" t="s">
        <v>80</v>
      </c>
      <c r="B9" s="8">
        <v>15248</v>
      </c>
      <c r="C9" s="8">
        <v>16931</v>
      </c>
      <c r="D9" s="8">
        <v>15385</v>
      </c>
      <c r="E9" s="21">
        <v>21829</v>
      </c>
      <c r="F9" s="8">
        <v>18770</v>
      </c>
      <c r="G9" s="8">
        <v>22090</v>
      </c>
      <c r="H9" s="8">
        <v>13502</v>
      </c>
      <c r="I9" s="8">
        <v>19927</v>
      </c>
      <c r="J9" s="8">
        <v>12720</v>
      </c>
      <c r="K9" s="8">
        <v>14162</v>
      </c>
      <c r="L9" s="8">
        <v>18675</v>
      </c>
      <c r="M9" s="14">
        <v>21452</v>
      </c>
    </row>
    <row r="10" spans="1:13" x14ac:dyDescent="0.25">
      <c r="A10" s="6" t="s">
        <v>43</v>
      </c>
      <c r="B10" s="12">
        <v>83</v>
      </c>
      <c r="C10" s="12">
        <v>34</v>
      </c>
      <c r="D10" s="12">
        <v>89</v>
      </c>
      <c r="E10" s="22">
        <v>77</v>
      </c>
      <c r="F10" s="12">
        <v>111</v>
      </c>
      <c r="G10" s="5">
        <v>116</v>
      </c>
      <c r="H10" s="12">
        <v>147</v>
      </c>
      <c r="I10" s="12">
        <v>69</v>
      </c>
      <c r="J10" s="12">
        <v>1061</v>
      </c>
      <c r="K10" s="12">
        <v>562</v>
      </c>
      <c r="L10" s="12">
        <v>89</v>
      </c>
      <c r="M10" s="14">
        <v>133</v>
      </c>
    </row>
    <row r="11" spans="1:13" x14ac:dyDescent="0.25">
      <c r="A11" s="6" t="s">
        <v>44</v>
      </c>
      <c r="B11" s="8">
        <v>31610</v>
      </c>
      <c r="C11" s="8">
        <v>33863</v>
      </c>
      <c r="D11" s="8">
        <v>25380</v>
      </c>
      <c r="E11" s="21">
        <v>23133</v>
      </c>
      <c r="F11" s="8">
        <v>28742</v>
      </c>
      <c r="G11" s="8">
        <v>35276</v>
      </c>
      <c r="H11" s="8">
        <v>31854</v>
      </c>
      <c r="I11" s="8">
        <v>42243</v>
      </c>
      <c r="J11" s="8">
        <v>31879</v>
      </c>
      <c r="K11" s="8">
        <v>29661</v>
      </c>
      <c r="L11" s="8">
        <v>40079</v>
      </c>
      <c r="M11" s="14">
        <v>40398</v>
      </c>
    </row>
    <row r="12" spans="1:13" x14ac:dyDescent="0.25">
      <c r="A12" s="6" t="s">
        <v>45</v>
      </c>
      <c r="B12" s="12">
        <v>32787</v>
      </c>
      <c r="C12" s="12">
        <v>11661</v>
      </c>
      <c r="D12" s="12">
        <v>15186</v>
      </c>
      <c r="E12" s="22">
        <v>9211</v>
      </c>
      <c r="F12" s="12">
        <v>6819</v>
      </c>
      <c r="G12" s="5">
        <v>8415</v>
      </c>
      <c r="H12" s="12">
        <v>9577</v>
      </c>
      <c r="I12" s="12">
        <v>8097</v>
      </c>
      <c r="J12" s="12">
        <v>4833</v>
      </c>
      <c r="K12" s="12">
        <v>2756</v>
      </c>
      <c r="L12" s="12">
        <v>2818</v>
      </c>
      <c r="M12" s="14">
        <v>3036</v>
      </c>
    </row>
    <row r="13" spans="1:13" x14ac:dyDescent="0.25">
      <c r="A13" s="6" t="s">
        <v>47</v>
      </c>
      <c r="B13" s="8">
        <v>6830</v>
      </c>
      <c r="C13" s="8">
        <v>10851</v>
      </c>
      <c r="D13" s="8">
        <v>8319</v>
      </c>
      <c r="E13" s="21">
        <v>5173</v>
      </c>
      <c r="F13" s="8">
        <v>6485</v>
      </c>
      <c r="G13" s="8">
        <v>10042</v>
      </c>
      <c r="H13" s="8">
        <v>6911</v>
      </c>
      <c r="I13" s="8">
        <v>12483</v>
      </c>
      <c r="J13" s="8">
        <v>6714</v>
      </c>
      <c r="K13" s="8">
        <v>6840</v>
      </c>
      <c r="L13" s="8">
        <v>9367</v>
      </c>
      <c r="M13" s="14">
        <v>8403</v>
      </c>
    </row>
    <row r="14" spans="1:13" x14ac:dyDescent="0.25">
      <c r="A14" s="6" t="s">
        <v>46</v>
      </c>
      <c r="B14" s="12">
        <v>6825</v>
      </c>
      <c r="C14" s="12">
        <v>3492</v>
      </c>
      <c r="D14" s="12">
        <v>5222</v>
      </c>
      <c r="E14" s="22">
        <v>5244</v>
      </c>
      <c r="F14" s="12">
        <v>4534</v>
      </c>
      <c r="G14" s="5">
        <v>4324</v>
      </c>
      <c r="H14" s="12">
        <v>4899</v>
      </c>
      <c r="I14" s="12">
        <v>4621</v>
      </c>
      <c r="J14" s="12">
        <v>4002</v>
      </c>
      <c r="K14" s="12">
        <v>4119</v>
      </c>
      <c r="L14" s="12">
        <v>4983</v>
      </c>
      <c r="M14" s="14">
        <v>4601</v>
      </c>
    </row>
    <row r="15" spans="1:13" x14ac:dyDescent="0.25">
      <c r="A15" s="6" t="s">
        <v>48</v>
      </c>
      <c r="B15" s="4">
        <v>471</v>
      </c>
      <c r="C15" s="4">
        <v>34</v>
      </c>
      <c r="D15" s="4">
        <v>249</v>
      </c>
      <c r="E15" s="21">
        <v>196</v>
      </c>
      <c r="F15" s="4">
        <v>149</v>
      </c>
      <c r="G15" s="4">
        <v>206</v>
      </c>
      <c r="H15" s="4">
        <v>111</v>
      </c>
      <c r="I15" s="4">
        <v>71</v>
      </c>
      <c r="J15" s="4">
        <v>59</v>
      </c>
      <c r="K15" s="4">
        <v>81</v>
      </c>
      <c r="L15" s="4">
        <v>51</v>
      </c>
      <c r="M15" s="14">
        <v>29</v>
      </c>
    </row>
    <row r="16" spans="1:13" x14ac:dyDescent="0.25">
      <c r="A16" s="6" t="s">
        <v>49</v>
      </c>
      <c r="B16" s="12">
        <v>192098</v>
      </c>
      <c r="C16" s="12">
        <v>187254</v>
      </c>
      <c r="D16" s="12">
        <v>264824</v>
      </c>
      <c r="E16" s="22">
        <v>246576</v>
      </c>
      <c r="F16" s="12">
        <v>138460</v>
      </c>
      <c r="G16" s="5">
        <v>238558</v>
      </c>
      <c r="H16" s="12">
        <v>148739</v>
      </c>
      <c r="I16" s="12">
        <v>192392</v>
      </c>
      <c r="J16" s="12">
        <v>165784</v>
      </c>
      <c r="K16" s="12">
        <v>200049</v>
      </c>
      <c r="L16" s="12">
        <v>197782</v>
      </c>
      <c r="M16" s="14">
        <v>206596</v>
      </c>
    </row>
    <row r="17" spans="1:13" x14ac:dyDescent="0.25">
      <c r="A17" s="6" t="s">
        <v>50</v>
      </c>
      <c r="B17" s="8">
        <v>128538</v>
      </c>
      <c r="C17" s="8">
        <v>133043</v>
      </c>
      <c r="D17" s="8">
        <v>154782</v>
      </c>
      <c r="E17" s="21">
        <v>148714</v>
      </c>
      <c r="F17" s="8">
        <v>201180</v>
      </c>
      <c r="G17" s="8">
        <v>134465</v>
      </c>
      <c r="H17" s="8">
        <v>128461</v>
      </c>
      <c r="I17" s="8">
        <v>136552</v>
      </c>
      <c r="J17" s="8">
        <v>126235</v>
      </c>
      <c r="K17" s="8">
        <v>124922</v>
      </c>
      <c r="L17" s="8">
        <v>132370</v>
      </c>
      <c r="M17" s="14">
        <v>132856</v>
      </c>
    </row>
    <row r="18" spans="1:13" x14ac:dyDescent="0.25">
      <c r="A18" s="6" t="s">
        <v>51</v>
      </c>
      <c r="B18" s="12">
        <v>10846</v>
      </c>
      <c r="C18" s="12">
        <v>3880</v>
      </c>
      <c r="D18" s="12">
        <v>3705</v>
      </c>
      <c r="E18" s="22">
        <v>2713</v>
      </c>
      <c r="F18" s="12">
        <v>1472</v>
      </c>
      <c r="G18" s="5">
        <v>2205</v>
      </c>
      <c r="H18" s="12">
        <v>1801</v>
      </c>
      <c r="I18" s="12">
        <v>2534</v>
      </c>
      <c r="J18" s="12">
        <v>1838</v>
      </c>
      <c r="K18" s="12">
        <v>1922</v>
      </c>
      <c r="L18" s="12">
        <v>1100</v>
      </c>
      <c r="M18" s="14">
        <v>1262</v>
      </c>
    </row>
    <row r="19" spans="1:13" x14ac:dyDescent="0.25">
      <c r="A19" s="6" t="s">
        <v>52</v>
      </c>
      <c r="B19" s="4">
        <v>212</v>
      </c>
      <c r="C19" s="4">
        <v>747</v>
      </c>
      <c r="D19" s="8">
        <v>2241</v>
      </c>
      <c r="E19" s="21">
        <v>2223</v>
      </c>
      <c r="F19" s="8">
        <v>1157</v>
      </c>
      <c r="G19" s="8">
        <v>1999</v>
      </c>
      <c r="H19" s="8">
        <v>2294</v>
      </c>
      <c r="I19" s="8">
        <v>2267</v>
      </c>
      <c r="J19" s="8">
        <v>1631</v>
      </c>
      <c r="K19" s="8">
        <v>1290</v>
      </c>
      <c r="L19" s="8">
        <v>734</v>
      </c>
      <c r="M19" s="14">
        <v>1186</v>
      </c>
    </row>
    <row r="20" spans="1:13" x14ac:dyDescent="0.25">
      <c r="A20" s="6" t="s">
        <v>53</v>
      </c>
      <c r="B20" s="12">
        <v>9233</v>
      </c>
      <c r="C20" s="12">
        <v>16899</v>
      </c>
      <c r="D20" s="12">
        <v>19987</v>
      </c>
      <c r="E20" s="22">
        <v>15256</v>
      </c>
      <c r="F20" s="12">
        <v>12059</v>
      </c>
      <c r="G20" s="5">
        <v>16493</v>
      </c>
      <c r="H20" s="12">
        <v>13122</v>
      </c>
      <c r="I20" s="12">
        <v>27356</v>
      </c>
      <c r="J20" s="12">
        <v>21600</v>
      </c>
      <c r="K20" s="12">
        <v>22579</v>
      </c>
      <c r="L20" s="12">
        <v>36262</v>
      </c>
      <c r="M20" s="14">
        <v>39276</v>
      </c>
    </row>
    <row r="21" spans="1:13" x14ac:dyDescent="0.25">
      <c r="A21" s="6" t="s">
        <v>54</v>
      </c>
      <c r="B21" s="8">
        <v>5890</v>
      </c>
      <c r="C21" s="8">
        <v>10325</v>
      </c>
      <c r="D21" s="8">
        <v>12724</v>
      </c>
      <c r="E21" s="21">
        <v>11173</v>
      </c>
      <c r="F21" s="8">
        <v>14102</v>
      </c>
      <c r="G21" s="8">
        <v>13822</v>
      </c>
      <c r="H21" s="8">
        <v>12824</v>
      </c>
      <c r="I21" s="8">
        <v>13945</v>
      </c>
      <c r="J21" s="8">
        <v>13551</v>
      </c>
      <c r="K21" s="8">
        <v>13700</v>
      </c>
      <c r="L21" s="8">
        <v>13496</v>
      </c>
      <c r="M21" s="14">
        <v>17595</v>
      </c>
    </row>
    <row r="22" spans="1:13" x14ac:dyDescent="0.25">
      <c r="A22" s="6" t="s">
        <v>55</v>
      </c>
      <c r="B22" s="12">
        <v>326593</v>
      </c>
      <c r="C22" s="12">
        <v>277619</v>
      </c>
      <c r="D22" s="12">
        <v>307129</v>
      </c>
      <c r="E22" s="22">
        <v>288235</v>
      </c>
      <c r="F22" s="12">
        <v>267926</v>
      </c>
      <c r="G22" s="5">
        <v>331586</v>
      </c>
      <c r="H22" s="12">
        <v>262466</v>
      </c>
      <c r="I22" s="12">
        <v>278364</v>
      </c>
      <c r="J22" s="12">
        <v>229393</v>
      </c>
      <c r="K22" s="12">
        <v>207467</v>
      </c>
      <c r="L22" s="12">
        <v>139325</v>
      </c>
      <c r="M22" s="14">
        <v>129034</v>
      </c>
    </row>
    <row r="23" spans="1:13" x14ac:dyDescent="0.25">
      <c r="A23" s="6" t="s">
        <v>56</v>
      </c>
      <c r="B23" s="4">
        <v>953</v>
      </c>
      <c r="C23" s="4">
        <v>967</v>
      </c>
      <c r="D23" s="4">
        <v>812</v>
      </c>
      <c r="E23" s="21">
        <v>817</v>
      </c>
      <c r="F23" s="4">
        <v>556</v>
      </c>
      <c r="G23" s="4">
        <v>610</v>
      </c>
      <c r="H23" s="4">
        <v>515</v>
      </c>
      <c r="I23" s="4">
        <v>702</v>
      </c>
      <c r="J23" s="4">
        <v>312</v>
      </c>
      <c r="K23" s="4">
        <v>270</v>
      </c>
      <c r="L23" s="4">
        <v>310</v>
      </c>
      <c r="M23" s="14">
        <v>253</v>
      </c>
    </row>
    <row r="24" spans="1:13" x14ac:dyDescent="0.25">
      <c r="A24" s="6" t="s">
        <v>57</v>
      </c>
      <c r="B24" s="12">
        <v>1295</v>
      </c>
      <c r="C24" s="12">
        <v>1030</v>
      </c>
      <c r="D24" s="12"/>
      <c r="E24" s="22"/>
      <c r="F24" s="12"/>
      <c r="G24" s="5"/>
      <c r="H24" s="12"/>
      <c r="I24" s="12"/>
      <c r="J24" s="12"/>
      <c r="K24" s="12"/>
      <c r="L24" s="12"/>
      <c r="M24" s="14"/>
    </row>
    <row r="25" spans="1:13" x14ac:dyDescent="0.25">
      <c r="A25" s="6" t="s">
        <v>185</v>
      </c>
      <c r="B25" s="8">
        <v>17075</v>
      </c>
      <c r="C25" s="8">
        <v>28597</v>
      </c>
      <c r="D25" s="8">
        <v>20702</v>
      </c>
      <c r="E25" s="21">
        <v>24768</v>
      </c>
      <c r="F25" s="8">
        <v>32806</v>
      </c>
      <c r="G25" s="8">
        <v>35496</v>
      </c>
      <c r="H25" s="8">
        <v>14223</v>
      </c>
      <c r="I25" s="8">
        <v>26176</v>
      </c>
      <c r="J25" s="8">
        <v>24680</v>
      </c>
      <c r="K25" s="8">
        <v>17364</v>
      </c>
      <c r="L25" s="8">
        <v>18537</v>
      </c>
      <c r="M25" s="14">
        <v>14971</v>
      </c>
    </row>
    <row r="26" spans="1:13" x14ac:dyDescent="0.25">
      <c r="A26" s="6" t="s">
        <v>59</v>
      </c>
      <c r="B26" s="8">
        <v>12066</v>
      </c>
      <c r="C26" s="8">
        <v>8664</v>
      </c>
      <c r="D26" s="8">
        <v>12193</v>
      </c>
      <c r="E26" s="21">
        <v>7677</v>
      </c>
      <c r="F26" s="8">
        <v>5250</v>
      </c>
      <c r="G26" s="8">
        <v>9023</v>
      </c>
      <c r="H26" s="8">
        <v>6628</v>
      </c>
      <c r="I26" s="8">
        <v>9956</v>
      </c>
      <c r="J26" s="8">
        <v>7953</v>
      </c>
      <c r="K26" s="8">
        <v>8572</v>
      </c>
      <c r="L26" s="8">
        <v>12234</v>
      </c>
      <c r="M26" s="14">
        <v>10062</v>
      </c>
    </row>
    <row r="27" spans="1:13" x14ac:dyDescent="0.25">
      <c r="A27" s="6" t="s">
        <v>58</v>
      </c>
      <c r="B27" s="5"/>
      <c r="C27" s="5">
        <v>252</v>
      </c>
      <c r="D27" s="5">
        <v>249</v>
      </c>
      <c r="E27" s="22">
        <v>103</v>
      </c>
      <c r="F27" s="5">
        <v>174</v>
      </c>
      <c r="G27" s="5">
        <v>587</v>
      </c>
      <c r="H27" s="5">
        <v>693</v>
      </c>
      <c r="I27" s="5">
        <v>613</v>
      </c>
      <c r="J27" s="5">
        <v>712</v>
      </c>
      <c r="K27" s="5">
        <v>799</v>
      </c>
      <c r="L27" s="5">
        <v>994</v>
      </c>
      <c r="M27" s="14">
        <v>515</v>
      </c>
    </row>
    <row r="28" spans="1:13" x14ac:dyDescent="0.25">
      <c r="A28" s="6" t="s">
        <v>60</v>
      </c>
      <c r="B28" s="8">
        <v>20665</v>
      </c>
      <c r="C28" s="8">
        <v>29189</v>
      </c>
      <c r="D28" s="8">
        <v>34682</v>
      </c>
      <c r="E28" s="21">
        <v>31884</v>
      </c>
      <c r="F28" s="8">
        <v>19019</v>
      </c>
      <c r="G28" s="8">
        <v>33694</v>
      </c>
      <c r="H28" s="8">
        <v>42860</v>
      </c>
      <c r="I28" s="8">
        <v>46209</v>
      </c>
      <c r="J28" s="8">
        <v>58483</v>
      </c>
      <c r="K28" s="8">
        <v>49483</v>
      </c>
      <c r="L28" s="8">
        <v>73126</v>
      </c>
      <c r="M28" s="14">
        <v>64402</v>
      </c>
    </row>
    <row r="29" spans="1:13" x14ac:dyDescent="0.25">
      <c r="A29" s="6" t="s">
        <v>61</v>
      </c>
      <c r="B29" s="5">
        <v>378</v>
      </c>
      <c r="C29" s="5">
        <v>36</v>
      </c>
      <c r="D29" s="5">
        <v>37</v>
      </c>
      <c r="E29" s="22">
        <v>14</v>
      </c>
      <c r="F29" s="5">
        <v>21</v>
      </c>
      <c r="G29" s="5">
        <v>34</v>
      </c>
      <c r="H29" s="5">
        <v>28</v>
      </c>
      <c r="I29" s="5">
        <v>119</v>
      </c>
      <c r="J29" s="5">
        <v>124</v>
      </c>
      <c r="K29" s="5">
        <v>106</v>
      </c>
      <c r="L29" s="5">
        <v>79</v>
      </c>
      <c r="M29" s="14">
        <v>101</v>
      </c>
    </row>
    <row r="30" spans="1:13" x14ac:dyDescent="0.25">
      <c r="A30" s="6" t="s">
        <v>62</v>
      </c>
      <c r="B30" s="4">
        <v>703</v>
      </c>
      <c r="C30" s="8">
        <v>1516</v>
      </c>
      <c r="D30" s="8">
        <v>1651</v>
      </c>
      <c r="E30" s="21">
        <v>1202</v>
      </c>
      <c r="F30" s="4">
        <v>751</v>
      </c>
      <c r="G30" s="4">
        <v>742</v>
      </c>
      <c r="H30" s="8">
        <v>1560</v>
      </c>
      <c r="I30" s="8">
        <v>2345</v>
      </c>
      <c r="J30" s="8">
        <v>981</v>
      </c>
      <c r="K30" s="8">
        <v>1106</v>
      </c>
      <c r="L30" s="8">
        <v>1103</v>
      </c>
      <c r="M30" s="14">
        <v>1311</v>
      </c>
    </row>
    <row r="31" spans="1:13" x14ac:dyDescent="0.25">
      <c r="A31" s="6" t="s">
        <v>63</v>
      </c>
      <c r="B31" s="12">
        <v>5921</v>
      </c>
      <c r="C31" s="12">
        <v>15007</v>
      </c>
      <c r="D31" s="12">
        <v>10909</v>
      </c>
      <c r="E31" s="22">
        <v>8919</v>
      </c>
      <c r="F31" s="12">
        <v>7063</v>
      </c>
      <c r="G31" s="12">
        <v>7797</v>
      </c>
      <c r="H31" s="12">
        <v>6680</v>
      </c>
      <c r="I31" s="12">
        <v>9426</v>
      </c>
      <c r="J31" s="12">
        <v>8471</v>
      </c>
      <c r="K31" s="12">
        <v>7658</v>
      </c>
      <c r="L31" s="12">
        <v>6885</v>
      </c>
      <c r="M31" s="14">
        <v>8152</v>
      </c>
    </row>
    <row r="32" spans="1:13" x14ac:dyDescent="0.25">
      <c r="A32" s="6" t="s">
        <v>64</v>
      </c>
      <c r="B32" s="8">
        <v>15599</v>
      </c>
      <c r="C32" s="8">
        <v>28057</v>
      </c>
      <c r="D32" s="8">
        <v>24582</v>
      </c>
      <c r="E32" s="21">
        <v>19412</v>
      </c>
      <c r="F32" s="8">
        <v>16458</v>
      </c>
      <c r="G32" s="8">
        <v>16540</v>
      </c>
      <c r="H32" s="8">
        <v>12062</v>
      </c>
      <c r="I32" s="8">
        <v>13202</v>
      </c>
      <c r="J32" s="8">
        <v>10816</v>
      </c>
      <c r="K32" s="8">
        <v>12815</v>
      </c>
      <c r="L32" s="8">
        <v>11804</v>
      </c>
      <c r="M32" s="14">
        <v>13144</v>
      </c>
    </row>
    <row r="33" spans="1:13" x14ac:dyDescent="0.25">
      <c r="A33" s="6" t="s">
        <v>65</v>
      </c>
      <c r="B33" s="12">
        <v>16805</v>
      </c>
      <c r="C33" s="12">
        <v>16078</v>
      </c>
      <c r="D33" s="12">
        <v>15098</v>
      </c>
      <c r="E33" s="22">
        <v>12127</v>
      </c>
      <c r="F33" s="12">
        <v>11263</v>
      </c>
      <c r="G33" s="12">
        <v>13923</v>
      </c>
      <c r="H33" s="12">
        <v>9339</v>
      </c>
      <c r="I33" s="12">
        <v>12870</v>
      </c>
      <c r="J33" s="12">
        <v>11757</v>
      </c>
      <c r="K33" s="12">
        <v>9629</v>
      </c>
      <c r="L33" s="12">
        <v>9498</v>
      </c>
      <c r="M33" s="14">
        <v>10197</v>
      </c>
    </row>
    <row r="34" spans="1:13" x14ac:dyDescent="0.25">
      <c r="A34" s="6" t="s">
        <v>66</v>
      </c>
      <c r="B34" s="8">
        <v>28270</v>
      </c>
      <c r="C34" s="8">
        <v>16586</v>
      </c>
      <c r="D34" s="8">
        <v>16563</v>
      </c>
      <c r="E34" s="21">
        <v>11010</v>
      </c>
      <c r="F34" s="8">
        <v>19544</v>
      </c>
      <c r="G34" s="8">
        <v>26719</v>
      </c>
      <c r="H34" s="8">
        <v>21974</v>
      </c>
      <c r="I34" s="8">
        <v>23200</v>
      </c>
      <c r="J34" s="8">
        <v>20965</v>
      </c>
      <c r="K34" s="8">
        <v>19455</v>
      </c>
      <c r="L34" s="8">
        <v>20038</v>
      </c>
      <c r="M34" s="14">
        <v>21278</v>
      </c>
    </row>
    <row r="35" spans="1:13" x14ac:dyDescent="0.25">
      <c r="A35" s="6" t="s">
        <v>69</v>
      </c>
      <c r="B35" s="12">
        <v>5501</v>
      </c>
      <c r="C35" s="12">
        <v>11615</v>
      </c>
      <c r="D35" s="12">
        <v>10570</v>
      </c>
      <c r="E35" s="22">
        <v>11669</v>
      </c>
      <c r="F35" s="12">
        <v>11805</v>
      </c>
      <c r="G35" s="12">
        <v>8203</v>
      </c>
      <c r="H35" s="12">
        <v>11193</v>
      </c>
      <c r="I35" s="12">
        <v>14060</v>
      </c>
      <c r="J35" s="12">
        <v>9321</v>
      </c>
      <c r="K35" s="12">
        <v>11183</v>
      </c>
      <c r="L35" s="12">
        <v>9184</v>
      </c>
      <c r="M35" s="14">
        <v>9637</v>
      </c>
    </row>
    <row r="36" spans="1:13" x14ac:dyDescent="0.25">
      <c r="A36" s="6" t="s">
        <v>81</v>
      </c>
      <c r="B36" s="8">
        <v>54888</v>
      </c>
      <c r="C36" s="8">
        <v>53946</v>
      </c>
      <c r="D36" s="8">
        <v>47336</v>
      </c>
      <c r="E36" s="21">
        <v>32734</v>
      </c>
      <c r="F36" s="8">
        <v>31708</v>
      </c>
      <c r="G36" s="8">
        <v>36958</v>
      </c>
      <c r="H36" s="8">
        <v>33468</v>
      </c>
      <c r="I36" s="8">
        <v>39487</v>
      </c>
      <c r="J36" s="8">
        <v>34594</v>
      </c>
      <c r="K36" s="8">
        <v>40108</v>
      </c>
      <c r="L36" s="8">
        <f>29969+2571</f>
        <v>32540</v>
      </c>
      <c r="M36" s="14">
        <f>34287+3090</f>
        <v>37377</v>
      </c>
    </row>
    <row r="37" spans="1:13" x14ac:dyDescent="0.25">
      <c r="A37" s="6" t="s">
        <v>71</v>
      </c>
      <c r="B37" s="12">
        <v>28014</v>
      </c>
      <c r="C37" s="12">
        <v>12014</v>
      </c>
      <c r="D37" s="12">
        <v>7049</v>
      </c>
      <c r="E37" s="22">
        <v>7782</v>
      </c>
      <c r="F37" s="12">
        <v>10878</v>
      </c>
      <c r="G37" s="12">
        <v>54641</v>
      </c>
      <c r="H37" s="12">
        <v>8708</v>
      </c>
      <c r="I37" s="12">
        <v>7286</v>
      </c>
      <c r="J37" s="12">
        <v>49</v>
      </c>
      <c r="K37" s="12">
        <v>113</v>
      </c>
      <c r="L37" s="12">
        <v>104</v>
      </c>
      <c r="M37" s="14">
        <v>123</v>
      </c>
    </row>
    <row r="39" spans="1:13" x14ac:dyDescent="0.25">
      <c r="A39" s="2" t="s">
        <v>82</v>
      </c>
    </row>
  </sheetData>
  <mergeCells count="1">
    <mergeCell ref="B3:M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9"/>
  <sheetViews>
    <sheetView zoomScale="80" zoomScaleNormal="80" workbookViewId="0">
      <selection activeCell="E44" sqref="E44"/>
    </sheetView>
  </sheetViews>
  <sheetFormatPr baseColWidth="10" defaultRowHeight="15" x14ac:dyDescent="0.25"/>
  <cols>
    <col min="1" max="1" width="27.375" style="2" customWidth="1"/>
    <col min="2" max="16384" width="11" style="2"/>
  </cols>
  <sheetData>
    <row r="1" spans="1:14" x14ac:dyDescent="0.25">
      <c r="A1" s="2" t="s">
        <v>218</v>
      </c>
    </row>
    <row r="3" spans="1:14" x14ac:dyDescent="0.25">
      <c r="A3" s="6" t="s">
        <v>36</v>
      </c>
      <c r="B3" s="55" t="s">
        <v>83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x14ac:dyDescent="0.25">
      <c r="A4" s="6"/>
      <c r="B4" s="6">
        <v>2005</v>
      </c>
      <c r="C4" s="6">
        <v>2009</v>
      </c>
      <c r="D4" s="6">
        <v>2010</v>
      </c>
      <c r="E4" s="6">
        <v>2011</v>
      </c>
      <c r="F4" s="6">
        <v>2012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6">
        <v>2018</v>
      </c>
      <c r="M4" s="6">
        <v>2019</v>
      </c>
      <c r="N4" s="6">
        <v>2020</v>
      </c>
    </row>
    <row r="5" spans="1:14" x14ac:dyDescent="0.25">
      <c r="A5" s="6" t="s">
        <v>38</v>
      </c>
      <c r="B5" s="47">
        <v>41.3</v>
      </c>
      <c r="C5" s="47">
        <v>40.4</v>
      </c>
      <c r="D5" s="47">
        <v>46.1</v>
      </c>
      <c r="E5" s="47">
        <v>42.4</v>
      </c>
      <c r="F5" s="47">
        <v>39.299999999999997</v>
      </c>
      <c r="G5" s="47">
        <v>40.1</v>
      </c>
      <c r="H5" s="47">
        <v>48.2</v>
      </c>
      <c r="I5" s="47">
        <v>47.5</v>
      </c>
      <c r="J5" s="47">
        <v>56.6</v>
      </c>
      <c r="K5" s="47">
        <v>43.2</v>
      </c>
      <c r="L5" s="47">
        <v>41.4</v>
      </c>
      <c r="M5" s="47">
        <v>52</v>
      </c>
      <c r="N5" s="49">
        <v>53.4</v>
      </c>
    </row>
    <row r="6" spans="1:14" x14ac:dyDescent="0.25">
      <c r="A6" s="6" t="s">
        <v>39</v>
      </c>
      <c r="B6" s="48">
        <v>30.9</v>
      </c>
      <c r="C6" s="48">
        <v>34.200000000000003</v>
      </c>
      <c r="D6" s="48">
        <v>34.9</v>
      </c>
      <c r="E6" s="48">
        <v>37.4</v>
      </c>
      <c r="F6" s="48">
        <v>27.3</v>
      </c>
      <c r="G6" s="48">
        <v>33.299999999999997</v>
      </c>
      <c r="H6" s="48">
        <v>33.4</v>
      </c>
      <c r="I6" s="48">
        <v>40.5</v>
      </c>
      <c r="J6" s="48">
        <v>48</v>
      </c>
      <c r="K6" s="48">
        <v>32.9</v>
      </c>
      <c r="L6" s="48">
        <v>29.2</v>
      </c>
      <c r="M6" s="48">
        <v>42.7</v>
      </c>
      <c r="N6" s="49">
        <v>43</v>
      </c>
    </row>
    <row r="7" spans="1:14" x14ac:dyDescent="0.25">
      <c r="A7" s="6" t="s">
        <v>84</v>
      </c>
      <c r="B7" s="47">
        <v>34.200000000000003</v>
      </c>
      <c r="C7" s="47">
        <v>34.6</v>
      </c>
      <c r="D7" s="47">
        <v>43.1</v>
      </c>
      <c r="E7" s="47">
        <v>49.5</v>
      </c>
      <c r="F7" s="47">
        <v>62.9</v>
      </c>
      <c r="G7" s="47">
        <v>47.3</v>
      </c>
      <c r="H7" s="47">
        <v>45.1</v>
      </c>
      <c r="I7" s="47">
        <v>45.4</v>
      </c>
      <c r="J7" s="47">
        <v>47.4</v>
      </c>
      <c r="K7" s="47">
        <v>79.400000000000006</v>
      </c>
      <c r="L7" s="47">
        <v>71.7</v>
      </c>
      <c r="M7" s="47">
        <v>39.700000000000003</v>
      </c>
      <c r="N7" s="49">
        <v>39.1</v>
      </c>
    </row>
    <row r="8" spans="1:14" x14ac:dyDescent="0.25">
      <c r="A8" s="6" t="s">
        <v>41</v>
      </c>
      <c r="B8" s="48">
        <v>25.6</v>
      </c>
      <c r="C8" s="48">
        <v>22.3</v>
      </c>
      <c r="D8" s="48">
        <v>24.1</v>
      </c>
      <c r="E8" s="48">
        <v>24.9</v>
      </c>
      <c r="F8" s="48">
        <v>28.5</v>
      </c>
      <c r="G8" s="48">
        <v>21.1</v>
      </c>
      <c r="H8" s="48">
        <v>26.7</v>
      </c>
      <c r="I8" s="48">
        <v>27</v>
      </c>
      <c r="J8" s="48">
        <v>27.6</v>
      </c>
      <c r="K8" s="48">
        <v>24.4</v>
      </c>
      <c r="L8" s="48">
        <v>25.7</v>
      </c>
      <c r="M8" s="48">
        <v>27.8</v>
      </c>
      <c r="N8" s="49">
        <v>29.3</v>
      </c>
    </row>
    <row r="9" spans="1:14" x14ac:dyDescent="0.25">
      <c r="A9" s="6" t="s">
        <v>80</v>
      </c>
      <c r="B9" s="47">
        <v>39.5</v>
      </c>
      <c r="C9" s="47">
        <v>31.4</v>
      </c>
      <c r="D9" s="47">
        <v>28.6</v>
      </c>
      <c r="E9" s="47">
        <v>31.5</v>
      </c>
      <c r="F9" s="47">
        <v>40.5</v>
      </c>
      <c r="G9" s="47">
        <v>28.6</v>
      </c>
      <c r="H9" s="47">
        <v>39.1</v>
      </c>
      <c r="I9" s="47">
        <v>32</v>
      </c>
      <c r="J9" s="47">
        <v>51.7</v>
      </c>
      <c r="K9" s="47">
        <v>34.4</v>
      </c>
      <c r="L9" s="47">
        <v>30.3</v>
      </c>
      <c r="M9" s="47">
        <v>39.1</v>
      </c>
      <c r="N9" s="49">
        <v>42.6</v>
      </c>
    </row>
    <row r="10" spans="1:14" x14ac:dyDescent="0.25">
      <c r="A10" s="6" t="s">
        <v>43</v>
      </c>
      <c r="B10" s="48">
        <v>42.9</v>
      </c>
      <c r="C10" s="48">
        <v>40</v>
      </c>
      <c r="D10" s="48">
        <v>38.1</v>
      </c>
      <c r="E10" s="48">
        <v>44.8</v>
      </c>
      <c r="F10" s="48">
        <v>40.700000000000003</v>
      </c>
      <c r="G10" s="48">
        <v>45</v>
      </c>
      <c r="H10" s="48">
        <v>44.2</v>
      </c>
      <c r="I10" s="48">
        <v>44.9</v>
      </c>
      <c r="J10" s="48">
        <v>53.1</v>
      </c>
      <c r="K10" s="48">
        <v>34.9</v>
      </c>
      <c r="L10" s="48">
        <v>25.5</v>
      </c>
      <c r="M10" s="48">
        <v>53.2</v>
      </c>
      <c r="N10" s="49">
        <v>56.9</v>
      </c>
    </row>
    <row r="11" spans="1:14" x14ac:dyDescent="0.25">
      <c r="A11" s="6" t="s">
        <v>44</v>
      </c>
      <c r="B11" s="47">
        <v>47.1</v>
      </c>
      <c r="C11" s="47">
        <v>38.700000000000003</v>
      </c>
      <c r="D11" s="47">
        <v>48.3</v>
      </c>
      <c r="E11" s="47">
        <v>45.4</v>
      </c>
      <c r="F11" s="47">
        <v>41.3</v>
      </c>
      <c r="G11" s="47">
        <v>46.5</v>
      </c>
      <c r="H11" s="47">
        <v>49.1</v>
      </c>
      <c r="I11" s="47">
        <v>40.9</v>
      </c>
      <c r="J11" s="47">
        <v>61.3</v>
      </c>
      <c r="K11" s="47">
        <v>47.8</v>
      </c>
      <c r="L11" s="47">
        <v>42.6</v>
      </c>
      <c r="M11" s="47">
        <v>52.6</v>
      </c>
      <c r="N11" s="49">
        <v>53</v>
      </c>
    </row>
    <row r="12" spans="1:14" x14ac:dyDescent="0.25">
      <c r="A12" s="6" t="s">
        <v>45</v>
      </c>
      <c r="B12" s="48">
        <v>35.5</v>
      </c>
      <c r="C12" s="48">
        <v>32.6</v>
      </c>
      <c r="D12" s="48">
        <v>31.2</v>
      </c>
      <c r="E12" s="48">
        <v>36.799999999999997</v>
      </c>
      <c r="F12" s="48">
        <v>30.8</v>
      </c>
      <c r="G12" s="48">
        <v>31.2</v>
      </c>
      <c r="H12" s="48">
        <v>39.799999999999997</v>
      </c>
      <c r="I12" s="48">
        <v>38.299999999999997</v>
      </c>
      <c r="J12" s="48">
        <v>49.1</v>
      </c>
      <c r="K12" s="48">
        <v>36.9</v>
      </c>
      <c r="L12" s="48">
        <v>23.4</v>
      </c>
      <c r="M12" s="48">
        <v>31.2</v>
      </c>
      <c r="N12" s="49">
        <v>38.5</v>
      </c>
    </row>
    <row r="13" spans="1:14" x14ac:dyDescent="0.25">
      <c r="A13" s="6" t="s">
        <v>47</v>
      </c>
      <c r="B13" s="47">
        <v>44.1</v>
      </c>
      <c r="C13" s="47">
        <v>26.7</v>
      </c>
      <c r="D13" s="47">
        <v>28.7</v>
      </c>
      <c r="E13" s="47">
        <v>40.4</v>
      </c>
      <c r="F13" s="47">
        <v>35.1</v>
      </c>
      <c r="G13" s="47">
        <v>33.4</v>
      </c>
      <c r="H13" s="47">
        <v>40.4</v>
      </c>
      <c r="I13" s="47">
        <v>30.3</v>
      </c>
      <c r="J13" s="47">
        <v>57.6</v>
      </c>
      <c r="K13" s="47">
        <v>31.1</v>
      </c>
      <c r="L13" s="47">
        <v>30.1</v>
      </c>
      <c r="M13" s="47">
        <v>38.200000000000003</v>
      </c>
      <c r="N13" s="49">
        <v>43.5</v>
      </c>
    </row>
    <row r="14" spans="1:14" x14ac:dyDescent="0.25">
      <c r="A14" s="6" t="s">
        <v>46</v>
      </c>
      <c r="B14" s="48">
        <v>43</v>
      </c>
      <c r="C14" s="48">
        <v>28.4</v>
      </c>
      <c r="D14" s="48">
        <v>30.7</v>
      </c>
      <c r="E14" s="48">
        <v>33.200000000000003</v>
      </c>
      <c r="F14" s="48">
        <v>34.700000000000003</v>
      </c>
      <c r="G14" s="48">
        <v>31.4</v>
      </c>
      <c r="H14" s="48">
        <v>29.1</v>
      </c>
      <c r="I14" s="48">
        <v>36.799999999999997</v>
      </c>
      <c r="J14" s="48">
        <v>38.1</v>
      </c>
      <c r="K14" s="48">
        <v>31.4</v>
      </c>
      <c r="L14" s="48">
        <v>24.6</v>
      </c>
      <c r="M14" s="48">
        <v>31.7</v>
      </c>
      <c r="N14" s="49">
        <v>28.6</v>
      </c>
    </row>
    <row r="15" spans="1:14" x14ac:dyDescent="0.25">
      <c r="A15" s="6" t="s">
        <v>48</v>
      </c>
      <c r="B15" s="47">
        <v>34.200000000000003</v>
      </c>
      <c r="C15" s="47">
        <v>37.1</v>
      </c>
      <c r="D15" s="47">
        <v>38.200000000000003</v>
      </c>
      <c r="E15" s="47">
        <v>33.299999999999997</v>
      </c>
      <c r="F15" s="47">
        <v>37.700000000000003</v>
      </c>
      <c r="G15" s="47">
        <v>35.6</v>
      </c>
      <c r="H15" s="47">
        <v>33.700000000000003</v>
      </c>
      <c r="I15" s="47">
        <v>35.299999999999997</v>
      </c>
      <c r="J15" s="47">
        <v>43.7</v>
      </c>
      <c r="K15" s="47">
        <v>32.299999999999997</v>
      </c>
      <c r="L15" s="47">
        <v>34.5</v>
      </c>
      <c r="M15" s="47">
        <v>45.8</v>
      </c>
      <c r="N15" s="49">
        <v>37.1</v>
      </c>
    </row>
    <row r="16" spans="1:14" x14ac:dyDescent="0.25">
      <c r="A16" s="6" t="s">
        <v>49</v>
      </c>
      <c r="B16" s="48">
        <v>92.4</v>
      </c>
      <c r="C16" s="48">
        <v>90.5</v>
      </c>
      <c r="D16" s="48">
        <v>88</v>
      </c>
      <c r="E16" s="48">
        <v>107.2</v>
      </c>
      <c r="F16" s="48">
        <v>98.7</v>
      </c>
      <c r="G16" s="48">
        <v>60.2</v>
      </c>
      <c r="H16" s="48">
        <v>99.3</v>
      </c>
      <c r="I16" s="48">
        <v>71.3</v>
      </c>
      <c r="J16" s="48">
        <v>94.3</v>
      </c>
      <c r="K16" s="48">
        <v>76.099999999999994</v>
      </c>
      <c r="L16" s="48">
        <v>88.3</v>
      </c>
      <c r="M16" s="48">
        <v>84.6</v>
      </c>
      <c r="N16" s="49">
        <v>94.5</v>
      </c>
    </row>
    <row r="17" spans="1:14" x14ac:dyDescent="0.25">
      <c r="A17" s="6" t="s">
        <v>50</v>
      </c>
      <c r="B17" s="47">
        <v>445.9</v>
      </c>
      <c r="C17" s="47">
        <v>469.5</v>
      </c>
      <c r="D17" s="47">
        <v>418.1</v>
      </c>
      <c r="E17" s="47">
        <v>487.2</v>
      </c>
      <c r="F17" s="47">
        <v>466.1</v>
      </c>
      <c r="G17" s="47">
        <v>301.60000000000002</v>
      </c>
      <c r="H17" s="47">
        <v>442.3</v>
      </c>
      <c r="I17" s="47">
        <v>398.9</v>
      </c>
      <c r="J17" s="47">
        <v>471.7</v>
      </c>
      <c r="K17" s="47">
        <v>437.3</v>
      </c>
      <c r="L17" s="47">
        <v>432.3</v>
      </c>
      <c r="M17" s="47">
        <v>453</v>
      </c>
      <c r="N17" s="49">
        <v>489.8</v>
      </c>
    </row>
    <row r="18" spans="1:14" x14ac:dyDescent="0.25">
      <c r="A18" s="6" t="s">
        <v>51</v>
      </c>
      <c r="B18" s="48">
        <v>19.899999999999999</v>
      </c>
      <c r="C18" s="48">
        <v>14.7</v>
      </c>
      <c r="D18" s="48">
        <v>19.2</v>
      </c>
      <c r="E18" s="48">
        <v>19.8</v>
      </c>
      <c r="F18" s="48">
        <v>16.100000000000001</v>
      </c>
      <c r="G18" s="48">
        <v>16.899999999999999</v>
      </c>
      <c r="H18" s="48">
        <v>24.9</v>
      </c>
      <c r="I18" s="48">
        <v>20.399999999999999</v>
      </c>
      <c r="J18" s="48">
        <v>21.2</v>
      </c>
      <c r="K18" s="48">
        <v>19.8</v>
      </c>
      <c r="L18" s="48">
        <v>16.3</v>
      </c>
      <c r="M18" s="48">
        <v>17.899999999999999</v>
      </c>
      <c r="N18" s="49">
        <v>15.9</v>
      </c>
    </row>
    <row r="19" spans="1:14" x14ac:dyDescent="0.25">
      <c r="A19" s="6" t="s">
        <v>52</v>
      </c>
      <c r="B19" s="47">
        <v>24</v>
      </c>
      <c r="C19" s="47">
        <v>19</v>
      </c>
      <c r="D19" s="47">
        <v>18.3</v>
      </c>
      <c r="E19" s="47">
        <v>25</v>
      </c>
      <c r="F19" s="47">
        <v>16.8</v>
      </c>
      <c r="G19" s="47">
        <v>13.3</v>
      </c>
      <c r="H19" s="47">
        <v>21.3</v>
      </c>
      <c r="I19" s="47">
        <v>18.100000000000001</v>
      </c>
      <c r="J19" s="47">
        <v>21.2</v>
      </c>
      <c r="K19" s="47">
        <v>18.7</v>
      </c>
      <c r="L19" s="47">
        <v>19.2</v>
      </c>
      <c r="M19" s="47">
        <v>13.4</v>
      </c>
      <c r="N19" s="49">
        <v>16.5</v>
      </c>
    </row>
    <row r="20" spans="1:14" x14ac:dyDescent="0.25">
      <c r="A20" s="6" t="s">
        <v>53</v>
      </c>
      <c r="B20" s="48">
        <v>321.2</v>
      </c>
      <c r="C20" s="48">
        <v>349.6</v>
      </c>
      <c r="D20" s="48">
        <v>374</v>
      </c>
      <c r="E20" s="48">
        <v>396.1</v>
      </c>
      <c r="F20" s="48">
        <v>329.9</v>
      </c>
      <c r="G20" s="48">
        <v>368.4</v>
      </c>
      <c r="H20" s="48">
        <v>365.3</v>
      </c>
      <c r="I20" s="48">
        <v>299.8</v>
      </c>
      <c r="J20" s="48">
        <v>499.4</v>
      </c>
      <c r="K20" s="48">
        <v>352.2</v>
      </c>
      <c r="L20" s="48">
        <v>325.89999999999998</v>
      </c>
      <c r="M20" s="48">
        <v>428.4</v>
      </c>
      <c r="N20" s="49">
        <v>429.3</v>
      </c>
    </row>
    <row r="21" spans="1:14" x14ac:dyDescent="0.25">
      <c r="A21" s="6" t="s">
        <v>54</v>
      </c>
      <c r="B21" s="47">
        <v>264.8</v>
      </c>
      <c r="C21" s="47">
        <v>295.3</v>
      </c>
      <c r="D21" s="47">
        <v>250.8</v>
      </c>
      <c r="E21" s="47">
        <v>287.8</v>
      </c>
      <c r="F21" s="47">
        <v>304.8</v>
      </c>
      <c r="G21" s="47">
        <v>348.3</v>
      </c>
      <c r="H21" s="47">
        <v>276.89999999999998</v>
      </c>
      <c r="I21" s="47">
        <v>309</v>
      </c>
      <c r="J21" s="47">
        <v>372.6</v>
      </c>
      <c r="K21" s="47">
        <v>273.8</v>
      </c>
      <c r="L21" s="47">
        <v>289.5</v>
      </c>
      <c r="M21" s="47">
        <v>291.89999999999998</v>
      </c>
      <c r="N21" s="49">
        <v>328</v>
      </c>
    </row>
    <row r="22" spans="1:14" x14ac:dyDescent="0.25">
      <c r="A22" s="6" t="s">
        <v>55</v>
      </c>
      <c r="B22" s="48">
        <v>675.2</v>
      </c>
      <c r="C22" s="48">
        <v>624.6</v>
      </c>
      <c r="D22" s="48">
        <v>663</v>
      </c>
      <c r="E22" s="48">
        <v>716.6</v>
      </c>
      <c r="F22" s="48">
        <v>634.4</v>
      </c>
      <c r="G22" s="48">
        <v>608.29999999999995</v>
      </c>
      <c r="H22" s="48">
        <v>771.8</v>
      </c>
      <c r="I22" s="48">
        <v>637</v>
      </c>
      <c r="J22" s="48">
        <v>744.3</v>
      </c>
      <c r="K22" s="48">
        <v>666.3</v>
      </c>
      <c r="L22" s="48">
        <v>724</v>
      </c>
      <c r="M22" s="48">
        <v>645.79999999999995</v>
      </c>
      <c r="N22" s="49">
        <v>682.3</v>
      </c>
    </row>
    <row r="23" spans="1:14" x14ac:dyDescent="0.25">
      <c r="A23" s="6" t="s">
        <v>56</v>
      </c>
      <c r="B23" s="47">
        <v>489.2</v>
      </c>
      <c r="C23" s="47">
        <v>554.70000000000005</v>
      </c>
      <c r="D23" s="47">
        <v>569.6</v>
      </c>
      <c r="E23" s="47">
        <v>522.6</v>
      </c>
      <c r="F23" s="47">
        <v>571.1</v>
      </c>
      <c r="G23" s="47">
        <v>382.3</v>
      </c>
      <c r="H23" s="47">
        <v>528.4</v>
      </c>
      <c r="I23" s="47">
        <v>512.9</v>
      </c>
      <c r="J23" s="47">
        <v>524.5</v>
      </c>
      <c r="K23" s="47">
        <v>396.5</v>
      </c>
      <c r="L23" s="47">
        <v>482.3</v>
      </c>
      <c r="M23" s="47">
        <v>471.7</v>
      </c>
      <c r="N23" s="49">
        <v>580</v>
      </c>
    </row>
    <row r="24" spans="1:14" x14ac:dyDescent="0.25">
      <c r="A24" s="6" t="s">
        <v>57</v>
      </c>
      <c r="B24" s="48">
        <v>119.7</v>
      </c>
      <c r="C24" s="48">
        <v>121.8</v>
      </c>
      <c r="D24" s="48">
        <v>121.9</v>
      </c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1:14" x14ac:dyDescent="0.25">
      <c r="A25" s="6" t="s">
        <v>185</v>
      </c>
      <c r="B25" s="47">
        <v>44.7</v>
      </c>
      <c r="C25" s="47">
        <f>('02_04'!C25*10)/'02_03'!C26</f>
        <v>25.464826357969724</v>
      </c>
      <c r="D25" s="47">
        <f>('02_04'!C25/'02_03'!D26)*10</f>
        <v>27.510341510341512</v>
      </c>
      <c r="E25" s="47">
        <f>('02_04'!D25/'02_03'!E26)*10</f>
        <v>23.292079207920793</v>
      </c>
      <c r="F25" s="47">
        <f>('02_04'!E25/'02_03'!F26)*10</f>
        <v>24.630071599045348</v>
      </c>
      <c r="G25" s="47">
        <f>('02_04'!F25/'02_03'!G26)*10</f>
        <v>29.897019958078921</v>
      </c>
      <c r="H25" s="47">
        <f>('02_04'!G25/'02_03'!H26)*10</f>
        <v>34.633622792467563</v>
      </c>
      <c r="I25" s="47">
        <f>('02_04'!H25/'02_03'!I26)*10</f>
        <v>21.089857651245552</v>
      </c>
      <c r="J25" s="47">
        <f>('02_04'!I25/'02_03'!J26)*10</f>
        <v>33.490276356192425</v>
      </c>
      <c r="K25" s="47">
        <f>('02_04'!J25/'02_03'!K26)*10</f>
        <v>28.601228415807164</v>
      </c>
      <c r="L25" s="47">
        <v>22.6</v>
      </c>
      <c r="M25" s="47">
        <v>28.9</v>
      </c>
      <c r="N25" s="49">
        <v>24.6</v>
      </c>
    </row>
    <row r="26" spans="1:14" x14ac:dyDescent="0.25">
      <c r="A26" s="6" t="s">
        <v>59</v>
      </c>
      <c r="B26" s="47">
        <v>26.4</v>
      </c>
      <c r="C26" s="47">
        <v>23.5</v>
      </c>
      <c r="D26" s="47">
        <v>22.5</v>
      </c>
      <c r="E26" s="47">
        <v>26</v>
      </c>
      <c r="F26" s="47">
        <v>20.100000000000001</v>
      </c>
      <c r="G26" s="47">
        <v>16.5</v>
      </c>
      <c r="H26" s="47">
        <v>26.8</v>
      </c>
      <c r="I26" s="47">
        <v>19.600000000000001</v>
      </c>
      <c r="J26" s="47">
        <v>32.6</v>
      </c>
      <c r="K26" s="47">
        <v>23.5</v>
      </c>
      <c r="L26" s="47">
        <v>25.9</v>
      </c>
      <c r="M26" s="47">
        <v>31.3</v>
      </c>
      <c r="N26" s="49">
        <v>23.3</v>
      </c>
    </row>
    <row r="27" spans="1:14" x14ac:dyDescent="0.25">
      <c r="A27" s="6" t="s">
        <v>58</v>
      </c>
      <c r="B27" s="48" t="s">
        <v>85</v>
      </c>
      <c r="C27" s="48">
        <v>15.7</v>
      </c>
      <c r="D27" s="48">
        <v>18</v>
      </c>
      <c r="E27" s="48">
        <v>14.2</v>
      </c>
      <c r="F27" s="48">
        <v>11.7</v>
      </c>
      <c r="G27" s="48">
        <v>13.4</v>
      </c>
      <c r="H27" s="48">
        <v>11.6</v>
      </c>
      <c r="I27" s="48">
        <v>10.8</v>
      </c>
      <c r="J27" s="48">
        <v>13</v>
      </c>
      <c r="K27" s="48">
        <v>11.4</v>
      </c>
      <c r="L27" s="48">
        <v>12</v>
      </c>
      <c r="M27" s="48">
        <v>12.8</v>
      </c>
      <c r="N27" s="49">
        <v>12.3</v>
      </c>
    </row>
    <row r="28" spans="1:14" x14ac:dyDescent="0.25">
      <c r="A28" s="6" t="s">
        <v>60</v>
      </c>
      <c r="B28" s="47">
        <v>27</v>
      </c>
      <c r="C28" s="47">
        <v>28.7</v>
      </c>
      <c r="D28" s="47">
        <v>26.8</v>
      </c>
      <c r="E28" s="47">
        <v>27</v>
      </c>
      <c r="F28" s="47">
        <v>26.1</v>
      </c>
      <c r="G28" s="47">
        <v>13.9</v>
      </c>
      <c r="H28" s="47">
        <v>24.3</v>
      </c>
      <c r="I28" s="47">
        <v>22.9</v>
      </c>
      <c r="J28" s="47">
        <v>26.5</v>
      </c>
      <c r="K28" s="47">
        <v>28.2</v>
      </c>
      <c r="L28" s="47">
        <v>23.5</v>
      </c>
      <c r="M28" s="47">
        <v>31.2</v>
      </c>
      <c r="N28" s="49">
        <v>27.5</v>
      </c>
    </row>
    <row r="29" spans="1:14" x14ac:dyDescent="0.25">
      <c r="A29" s="6" t="s">
        <v>61</v>
      </c>
      <c r="B29" s="48">
        <v>8.3000000000000007</v>
      </c>
      <c r="C29" s="48">
        <v>7.2</v>
      </c>
      <c r="D29" s="48">
        <v>4.2</v>
      </c>
      <c r="E29" s="48">
        <v>7.1</v>
      </c>
      <c r="F29" s="48">
        <v>3.4</v>
      </c>
      <c r="G29" s="48">
        <v>5.9</v>
      </c>
      <c r="H29" s="48">
        <v>5.0999999999999996</v>
      </c>
      <c r="I29" s="48">
        <v>5.4</v>
      </c>
      <c r="J29" s="48">
        <v>8.5</v>
      </c>
      <c r="K29" s="48">
        <v>6.9</v>
      </c>
      <c r="L29" s="48">
        <v>8.5</v>
      </c>
      <c r="M29" s="48">
        <v>7.9</v>
      </c>
      <c r="N29" s="49">
        <v>6.4</v>
      </c>
    </row>
    <row r="30" spans="1:14" x14ac:dyDescent="0.25">
      <c r="A30" s="6" t="s">
        <v>86</v>
      </c>
      <c r="B30" s="47">
        <v>6.2</v>
      </c>
      <c r="C30" s="47">
        <v>3.5</v>
      </c>
      <c r="D30" s="47">
        <v>5.3</v>
      </c>
      <c r="E30" s="47">
        <v>5.7</v>
      </c>
      <c r="F30" s="47">
        <v>5.8</v>
      </c>
      <c r="G30" s="47">
        <v>4.5</v>
      </c>
      <c r="H30" s="47">
        <v>3.7</v>
      </c>
      <c r="I30" s="47">
        <v>5.9</v>
      </c>
      <c r="J30" s="47">
        <v>7.3</v>
      </c>
      <c r="K30" s="47">
        <v>6.6</v>
      </c>
      <c r="L30" s="47">
        <v>8.1</v>
      </c>
      <c r="M30" s="47">
        <v>6.9</v>
      </c>
      <c r="N30" s="49">
        <v>5.8</v>
      </c>
    </row>
    <row r="31" spans="1:14" x14ac:dyDescent="0.25">
      <c r="A31" s="6" t="s">
        <v>63</v>
      </c>
      <c r="B31" s="48">
        <v>65.900000000000006</v>
      </c>
      <c r="C31" s="48">
        <v>59.3</v>
      </c>
      <c r="D31" s="48">
        <v>79.400000000000006</v>
      </c>
      <c r="E31" s="48">
        <v>55.1</v>
      </c>
      <c r="F31" s="48">
        <v>51.3</v>
      </c>
      <c r="G31" s="48">
        <v>46.5</v>
      </c>
      <c r="H31" s="48">
        <v>62.7</v>
      </c>
      <c r="I31" s="48">
        <v>47.4</v>
      </c>
      <c r="J31" s="48">
        <v>65.8</v>
      </c>
      <c r="K31" s="48">
        <v>55.4</v>
      </c>
      <c r="L31" s="48">
        <v>54.3</v>
      </c>
      <c r="M31" s="48">
        <v>47.7</v>
      </c>
      <c r="N31" s="49">
        <v>53.6</v>
      </c>
    </row>
    <row r="32" spans="1:14" x14ac:dyDescent="0.25">
      <c r="A32" s="6" t="s">
        <v>64</v>
      </c>
      <c r="B32" s="47">
        <v>68.900000000000006</v>
      </c>
      <c r="C32" s="47">
        <v>56.5</v>
      </c>
      <c r="D32" s="47">
        <v>68.400000000000006</v>
      </c>
      <c r="E32" s="47">
        <v>60.7</v>
      </c>
      <c r="F32" s="47">
        <v>56.3</v>
      </c>
      <c r="G32" s="47">
        <v>48.4</v>
      </c>
      <c r="H32" s="47">
        <v>59.3</v>
      </c>
      <c r="I32" s="47">
        <v>50.2</v>
      </c>
      <c r="J32" s="47">
        <v>62.6</v>
      </c>
      <c r="K32" s="47">
        <v>45.4</v>
      </c>
      <c r="L32" s="47">
        <v>51.3</v>
      </c>
      <c r="M32" s="47">
        <v>50.3</v>
      </c>
      <c r="N32" s="49">
        <v>55.4</v>
      </c>
    </row>
    <row r="33" spans="1:14" x14ac:dyDescent="0.25">
      <c r="A33" s="6" t="s">
        <v>65</v>
      </c>
      <c r="B33" s="48">
        <v>73</v>
      </c>
      <c r="C33" s="48">
        <v>57.5</v>
      </c>
      <c r="D33" s="48">
        <v>65.8</v>
      </c>
      <c r="E33" s="48">
        <v>63.9</v>
      </c>
      <c r="F33" s="48">
        <v>51.4</v>
      </c>
      <c r="G33" s="48">
        <v>53.9</v>
      </c>
      <c r="H33" s="48">
        <v>61.3</v>
      </c>
      <c r="I33" s="48">
        <v>48.3</v>
      </c>
      <c r="J33" s="48">
        <v>62.8</v>
      </c>
      <c r="K33" s="48">
        <v>59.9</v>
      </c>
      <c r="L33" s="48">
        <v>59.2</v>
      </c>
      <c r="M33" s="48">
        <v>53.7</v>
      </c>
      <c r="N33" s="49">
        <v>59.7</v>
      </c>
    </row>
    <row r="34" spans="1:14" x14ac:dyDescent="0.25">
      <c r="A34" s="6" t="s">
        <v>66</v>
      </c>
      <c r="B34" s="47">
        <v>65.400000000000006</v>
      </c>
      <c r="C34" s="47">
        <v>55.6</v>
      </c>
      <c r="D34" s="47">
        <v>62.1</v>
      </c>
      <c r="E34" s="47">
        <v>62.3</v>
      </c>
      <c r="F34" s="47">
        <v>43</v>
      </c>
      <c r="G34" s="47">
        <v>43.6</v>
      </c>
      <c r="H34" s="47">
        <v>58.3</v>
      </c>
      <c r="I34" s="47">
        <v>47.5</v>
      </c>
      <c r="J34" s="47">
        <v>57.1</v>
      </c>
      <c r="K34" s="47">
        <v>51</v>
      </c>
      <c r="L34" s="47">
        <v>45.2</v>
      </c>
      <c r="M34" s="47">
        <v>44.3</v>
      </c>
      <c r="N34" s="49">
        <v>47.3</v>
      </c>
    </row>
    <row r="35" spans="1:14" x14ac:dyDescent="0.25">
      <c r="A35" s="6" t="s">
        <v>69</v>
      </c>
      <c r="B35" s="48">
        <v>26.3</v>
      </c>
      <c r="C35" s="48">
        <v>31.5</v>
      </c>
      <c r="D35" s="48">
        <v>36.5</v>
      </c>
      <c r="E35" s="48">
        <v>33.200000000000003</v>
      </c>
      <c r="F35" s="48">
        <v>32.6</v>
      </c>
      <c r="G35" s="48">
        <v>33</v>
      </c>
      <c r="H35" s="48">
        <v>35</v>
      </c>
      <c r="I35" s="48">
        <v>32.5</v>
      </c>
      <c r="J35" s="48">
        <v>39</v>
      </c>
      <c r="K35" s="48">
        <v>29.3</v>
      </c>
      <c r="L35" s="48">
        <v>35.1</v>
      </c>
      <c r="M35" s="48">
        <v>28.8</v>
      </c>
      <c r="N35" s="49">
        <v>30.3</v>
      </c>
    </row>
    <row r="36" spans="1:14" x14ac:dyDescent="0.25">
      <c r="A36" s="6" t="s">
        <v>87</v>
      </c>
      <c r="B36" s="47">
        <v>61.2</v>
      </c>
      <c r="C36" s="47">
        <v>59.2</v>
      </c>
      <c r="D36" s="47">
        <v>64.5</v>
      </c>
      <c r="E36" s="47">
        <v>55.4</v>
      </c>
      <c r="F36" s="47">
        <v>47.1</v>
      </c>
      <c r="G36" s="47">
        <v>45.9</v>
      </c>
      <c r="H36" s="47">
        <v>52.2</v>
      </c>
      <c r="I36" s="47">
        <v>48.2</v>
      </c>
      <c r="J36" s="47">
        <v>52.3</v>
      </c>
      <c r="K36" s="47">
        <v>43.8</v>
      </c>
      <c r="L36" s="47">
        <v>53.6</v>
      </c>
      <c r="M36" s="47">
        <v>43.3</v>
      </c>
      <c r="N36" s="49">
        <v>49.6</v>
      </c>
    </row>
    <row r="37" spans="1:14" x14ac:dyDescent="0.25">
      <c r="A37" s="6" t="s">
        <v>71</v>
      </c>
      <c r="B37" s="48">
        <v>39.4</v>
      </c>
      <c r="C37" s="48">
        <v>39.9</v>
      </c>
      <c r="D37" s="48">
        <v>42.1</v>
      </c>
      <c r="E37" s="48">
        <v>24.7</v>
      </c>
      <c r="F37" s="48">
        <v>22.5</v>
      </c>
      <c r="G37" s="48">
        <v>31.4</v>
      </c>
      <c r="H37" s="48">
        <v>45.1</v>
      </c>
      <c r="I37" s="48">
        <v>30</v>
      </c>
      <c r="J37" s="48">
        <v>25</v>
      </c>
      <c r="K37" s="48">
        <v>12.2</v>
      </c>
      <c r="L37" s="48">
        <v>27.7</v>
      </c>
      <c r="M37" s="48">
        <v>25.5</v>
      </c>
      <c r="N37" s="49">
        <v>30.3</v>
      </c>
    </row>
    <row r="39" spans="1:14" x14ac:dyDescent="0.25">
      <c r="A39" s="2" t="s">
        <v>82</v>
      </c>
    </row>
  </sheetData>
  <mergeCells count="1">
    <mergeCell ref="B3:N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W47"/>
  <sheetViews>
    <sheetView zoomScale="80" zoomScaleNormal="80" workbookViewId="0">
      <selection activeCell="F46" sqref="F46"/>
    </sheetView>
  </sheetViews>
  <sheetFormatPr baseColWidth="10" defaultRowHeight="15" x14ac:dyDescent="0.25"/>
  <cols>
    <col min="1" max="1" width="13.625" style="2" customWidth="1"/>
    <col min="2" max="2" width="11" style="2"/>
    <col min="3" max="3" width="13" style="2" bestFit="1" customWidth="1"/>
    <col min="4" max="4" width="11" style="2"/>
    <col min="5" max="5" width="13" style="2" bestFit="1" customWidth="1"/>
    <col min="6" max="6" width="11" style="2"/>
    <col min="7" max="7" width="12.5" style="2" bestFit="1" customWidth="1"/>
    <col min="8" max="8" width="11" style="2"/>
    <col min="9" max="9" width="13" style="2" bestFit="1" customWidth="1"/>
    <col min="10" max="10" width="11" style="2"/>
    <col min="11" max="11" width="13" style="2" bestFit="1" customWidth="1"/>
    <col min="12" max="12" width="11" style="2"/>
    <col min="13" max="13" width="12.375" style="2" customWidth="1"/>
    <col min="14" max="14" width="11" style="2"/>
    <col min="15" max="15" width="13" style="2" bestFit="1" customWidth="1"/>
    <col min="16" max="16" width="11" style="2"/>
    <col min="17" max="17" width="13" style="2" bestFit="1" customWidth="1"/>
    <col min="18" max="18" width="11" style="2"/>
    <col min="19" max="19" width="16.375" style="2" customWidth="1"/>
    <col min="20" max="23" width="12.875" style="2" customWidth="1"/>
    <col min="24" max="16384" width="11" style="2"/>
  </cols>
  <sheetData>
    <row r="1" spans="1:23" x14ac:dyDescent="0.25">
      <c r="A1" s="2" t="s">
        <v>219</v>
      </c>
    </row>
    <row r="2" spans="1:23" x14ac:dyDescent="0.25">
      <c r="A2" s="2" t="s">
        <v>230</v>
      </c>
    </row>
    <row r="3" spans="1:23" x14ac:dyDescent="0.25">
      <c r="B3" s="24">
        <v>2017</v>
      </c>
      <c r="G3" s="24">
        <v>2018</v>
      </c>
      <c r="M3" s="24">
        <v>2019</v>
      </c>
      <c r="S3" s="24">
        <v>2020</v>
      </c>
    </row>
    <row r="4" spans="1:23" x14ac:dyDescent="0.25">
      <c r="A4" s="6" t="s">
        <v>90</v>
      </c>
      <c r="B4" s="55" t="s">
        <v>91</v>
      </c>
      <c r="C4" s="55"/>
      <c r="D4" s="55" t="s">
        <v>92</v>
      </c>
      <c r="E4" s="55"/>
      <c r="G4" s="6" t="s">
        <v>90</v>
      </c>
      <c r="H4" s="55" t="s">
        <v>91</v>
      </c>
      <c r="I4" s="55"/>
      <c r="J4" s="55" t="s">
        <v>92</v>
      </c>
      <c r="K4" s="55"/>
      <c r="M4" s="6" t="s">
        <v>90</v>
      </c>
      <c r="N4" s="55" t="s">
        <v>91</v>
      </c>
      <c r="O4" s="55"/>
      <c r="P4" s="55" t="s">
        <v>92</v>
      </c>
      <c r="Q4" s="55"/>
      <c r="S4" s="6" t="s">
        <v>90</v>
      </c>
      <c r="T4" s="55" t="s">
        <v>91</v>
      </c>
      <c r="U4" s="55"/>
      <c r="V4" s="55" t="s">
        <v>92</v>
      </c>
      <c r="W4" s="55"/>
    </row>
    <row r="5" spans="1:23" x14ac:dyDescent="0.25">
      <c r="A5" s="6"/>
      <c r="B5" s="6" t="s">
        <v>93</v>
      </c>
      <c r="C5" s="6" t="s">
        <v>94</v>
      </c>
      <c r="D5" s="6" t="s">
        <v>93</v>
      </c>
      <c r="E5" s="6" t="s">
        <v>94</v>
      </c>
      <c r="G5" s="6"/>
      <c r="H5" s="6" t="s">
        <v>93</v>
      </c>
      <c r="I5" s="6" t="s">
        <v>94</v>
      </c>
      <c r="J5" s="6" t="s">
        <v>93</v>
      </c>
      <c r="K5" s="6" t="s">
        <v>94</v>
      </c>
      <c r="M5" s="6"/>
      <c r="N5" s="6" t="s">
        <v>93</v>
      </c>
      <c r="O5" s="6" t="s">
        <v>94</v>
      </c>
      <c r="P5" s="6" t="s">
        <v>93</v>
      </c>
      <c r="Q5" s="6" t="s">
        <v>94</v>
      </c>
      <c r="S5" s="6"/>
      <c r="T5" s="6" t="s">
        <v>93</v>
      </c>
      <c r="U5" s="6" t="s">
        <v>94</v>
      </c>
      <c r="V5" s="6" t="s">
        <v>93</v>
      </c>
      <c r="W5" s="6" t="s">
        <v>94</v>
      </c>
    </row>
    <row r="6" spans="1:23" x14ac:dyDescent="0.25">
      <c r="A6" s="6" t="s">
        <v>40</v>
      </c>
      <c r="B6" s="4">
        <v>754</v>
      </c>
      <c r="C6" s="8">
        <v>11608</v>
      </c>
      <c r="D6" s="8">
        <v>2504</v>
      </c>
      <c r="E6" s="8">
        <v>71025</v>
      </c>
      <c r="G6" s="6" t="s">
        <v>40</v>
      </c>
      <c r="H6" s="4">
        <v>178</v>
      </c>
      <c r="I6" s="8">
        <v>15058</v>
      </c>
      <c r="J6" s="8">
        <v>1745</v>
      </c>
      <c r="K6" s="8">
        <v>71474</v>
      </c>
      <c r="M6" s="6" t="s">
        <v>40</v>
      </c>
      <c r="N6" s="4">
        <v>0</v>
      </c>
      <c r="O6" s="8">
        <v>11305</v>
      </c>
      <c r="P6" s="8">
        <v>2987</v>
      </c>
      <c r="Q6" s="8">
        <v>62419</v>
      </c>
      <c r="S6" s="6" t="s">
        <v>40</v>
      </c>
      <c r="T6" s="4">
        <v>825</v>
      </c>
      <c r="U6" s="8">
        <v>9600</v>
      </c>
      <c r="V6" s="8">
        <v>4405</v>
      </c>
      <c r="W6" s="8">
        <v>56172</v>
      </c>
    </row>
    <row r="7" spans="1:23" x14ac:dyDescent="0.25">
      <c r="A7" s="6" t="s">
        <v>95</v>
      </c>
      <c r="B7" s="12">
        <v>25036</v>
      </c>
      <c r="C7" s="12">
        <v>104396</v>
      </c>
      <c r="D7" s="12">
        <v>94651</v>
      </c>
      <c r="E7" s="12">
        <v>797050</v>
      </c>
      <c r="G7" s="6" t="s">
        <v>95</v>
      </c>
      <c r="H7" s="12">
        <v>27094</v>
      </c>
      <c r="I7" s="12">
        <v>102311</v>
      </c>
      <c r="J7" s="12">
        <v>87506</v>
      </c>
      <c r="K7" s="12">
        <v>814237</v>
      </c>
      <c r="M7" s="6" t="s">
        <v>95</v>
      </c>
      <c r="N7" s="12">
        <v>32488</v>
      </c>
      <c r="O7" s="12">
        <v>106153</v>
      </c>
      <c r="P7" s="12">
        <v>105560</v>
      </c>
      <c r="Q7" s="12">
        <v>817860</v>
      </c>
      <c r="S7" s="6" t="s">
        <v>95</v>
      </c>
      <c r="T7" s="12">
        <v>38774</v>
      </c>
      <c r="U7" s="12">
        <v>104520</v>
      </c>
      <c r="V7" s="12">
        <v>128604</v>
      </c>
      <c r="W7" s="12">
        <v>887488</v>
      </c>
    </row>
    <row r="8" spans="1:23" x14ac:dyDescent="0.25">
      <c r="A8" s="6" t="s">
        <v>80</v>
      </c>
      <c r="B8" s="8">
        <v>3450</v>
      </c>
      <c r="C8" s="8">
        <v>4591</v>
      </c>
      <c r="D8" s="8">
        <v>16670</v>
      </c>
      <c r="E8" s="8">
        <v>61552</v>
      </c>
      <c r="G8" s="6" t="s">
        <v>80</v>
      </c>
      <c r="H8" s="8">
        <v>4540</v>
      </c>
      <c r="I8" s="8">
        <v>5578</v>
      </c>
      <c r="J8" s="8">
        <v>21176</v>
      </c>
      <c r="K8" s="8">
        <v>78863</v>
      </c>
      <c r="M8" s="6" t="s">
        <v>80</v>
      </c>
      <c r="N8" s="8">
        <v>4800</v>
      </c>
      <c r="O8" s="8">
        <v>5571</v>
      </c>
      <c r="P8" s="8">
        <v>23790</v>
      </c>
      <c r="Q8" s="8">
        <v>86409</v>
      </c>
      <c r="S8" s="6" t="s">
        <v>80</v>
      </c>
      <c r="T8" s="8">
        <v>5845</v>
      </c>
      <c r="U8" s="8">
        <v>7803</v>
      </c>
      <c r="V8" s="8">
        <v>24010</v>
      </c>
      <c r="W8" s="8">
        <v>89212</v>
      </c>
    </row>
    <row r="9" spans="1:23" x14ac:dyDescent="0.25">
      <c r="A9" s="6" t="s">
        <v>96</v>
      </c>
      <c r="B9" s="12">
        <v>3906</v>
      </c>
      <c r="C9" s="12">
        <v>14435</v>
      </c>
      <c r="D9" s="12">
        <v>13472</v>
      </c>
      <c r="E9" s="12">
        <v>242793</v>
      </c>
      <c r="G9" s="6" t="s">
        <v>96</v>
      </c>
      <c r="H9" s="12">
        <v>5193</v>
      </c>
      <c r="I9" s="12">
        <v>9982</v>
      </c>
      <c r="J9" s="12">
        <v>12659</v>
      </c>
      <c r="K9" s="12">
        <v>208326</v>
      </c>
      <c r="M9" s="6" t="s">
        <v>96</v>
      </c>
      <c r="N9" s="12">
        <v>8401</v>
      </c>
      <c r="O9" s="12">
        <v>10841</v>
      </c>
      <c r="P9" s="12">
        <v>23016</v>
      </c>
      <c r="Q9" s="12">
        <v>247896</v>
      </c>
      <c r="S9" s="6" t="s">
        <v>96</v>
      </c>
      <c r="T9" s="12">
        <v>5562</v>
      </c>
      <c r="U9" s="12">
        <v>16910</v>
      </c>
      <c r="V9" s="12">
        <v>23534</v>
      </c>
      <c r="W9" s="12">
        <v>283717</v>
      </c>
    </row>
    <row r="10" spans="1:23" x14ac:dyDescent="0.25">
      <c r="A10" s="6" t="s">
        <v>46</v>
      </c>
      <c r="B10" s="8">
        <v>2445</v>
      </c>
      <c r="C10" s="4">
        <v>310</v>
      </c>
      <c r="D10" s="8">
        <v>9278</v>
      </c>
      <c r="E10" s="8">
        <v>15691</v>
      </c>
      <c r="G10" s="6" t="s">
        <v>46</v>
      </c>
      <c r="H10" s="8">
        <v>3463</v>
      </c>
      <c r="I10" s="4">
        <v>310</v>
      </c>
      <c r="J10" s="8">
        <v>11030</v>
      </c>
      <c r="K10" s="8">
        <v>16699</v>
      </c>
      <c r="M10" s="6" t="s">
        <v>46</v>
      </c>
      <c r="N10" s="8">
        <v>3129</v>
      </c>
      <c r="O10" s="4">
        <v>193</v>
      </c>
      <c r="P10" s="8">
        <v>9888</v>
      </c>
      <c r="Q10" s="8">
        <v>15290</v>
      </c>
      <c r="S10" s="6" t="s">
        <v>46</v>
      </c>
      <c r="T10" s="8">
        <v>3280</v>
      </c>
      <c r="U10" s="4">
        <v>410</v>
      </c>
      <c r="V10" s="8">
        <v>12173</v>
      </c>
      <c r="W10" s="8">
        <v>18751</v>
      </c>
    </row>
    <row r="11" spans="1:23" x14ac:dyDescent="0.25">
      <c r="A11" s="6" t="s">
        <v>47</v>
      </c>
      <c r="B11" s="12">
        <v>2843</v>
      </c>
      <c r="C11" s="12">
        <v>7737</v>
      </c>
      <c r="D11" s="12">
        <v>14242</v>
      </c>
      <c r="E11" s="12">
        <v>53703</v>
      </c>
      <c r="G11" s="6" t="s">
        <v>47</v>
      </c>
      <c r="H11" s="12">
        <v>2490</v>
      </c>
      <c r="I11" s="12">
        <v>273</v>
      </c>
      <c r="J11" s="12">
        <v>14084</v>
      </c>
      <c r="K11" s="12">
        <v>57721</v>
      </c>
      <c r="M11" s="6" t="s">
        <v>47</v>
      </c>
      <c r="N11" s="12">
        <v>3928</v>
      </c>
      <c r="O11" s="12">
        <v>1068</v>
      </c>
      <c r="P11" s="12">
        <v>18706</v>
      </c>
      <c r="Q11" s="12">
        <v>60843</v>
      </c>
      <c r="S11" s="6" t="s">
        <v>47</v>
      </c>
      <c r="T11" s="12">
        <v>2838</v>
      </c>
      <c r="U11" s="12">
        <v>732</v>
      </c>
      <c r="V11" s="12">
        <v>19445</v>
      </c>
      <c r="W11" s="12">
        <v>71558</v>
      </c>
    </row>
    <row r="12" spans="1:23" x14ac:dyDescent="0.25">
      <c r="A12" s="6" t="s">
        <v>41</v>
      </c>
      <c r="B12" s="8">
        <v>6946</v>
      </c>
      <c r="C12" s="4" t="s">
        <v>97</v>
      </c>
      <c r="D12" s="8">
        <v>19933</v>
      </c>
      <c r="E12" s="8">
        <v>2826</v>
      </c>
      <c r="G12" s="6" t="s">
        <v>41</v>
      </c>
      <c r="H12" s="8">
        <v>4591</v>
      </c>
      <c r="I12" s="4">
        <v>450</v>
      </c>
      <c r="J12" s="8">
        <v>15592</v>
      </c>
      <c r="K12" s="8">
        <v>7718</v>
      </c>
      <c r="M12" s="6" t="s">
        <v>41</v>
      </c>
      <c r="N12" s="8">
        <v>3370</v>
      </c>
      <c r="O12" s="4">
        <v>0</v>
      </c>
      <c r="P12" s="8">
        <v>12074</v>
      </c>
      <c r="Q12" s="8">
        <v>10408</v>
      </c>
      <c r="S12" s="6" t="s">
        <v>41</v>
      </c>
      <c r="T12" s="8">
        <v>4023</v>
      </c>
      <c r="U12" s="4">
        <v>0</v>
      </c>
      <c r="V12" s="8">
        <v>15879</v>
      </c>
      <c r="W12" s="8">
        <v>15257</v>
      </c>
    </row>
    <row r="13" spans="1:23" x14ac:dyDescent="0.25">
      <c r="B13" s="4"/>
      <c r="C13" s="4"/>
      <c r="D13" s="4"/>
      <c r="E13" s="4"/>
      <c r="T13" s="3"/>
      <c r="U13" s="3"/>
      <c r="V13" s="3"/>
      <c r="W13" s="3"/>
    </row>
    <row r="15" spans="1:23" x14ac:dyDescent="0.25">
      <c r="A15" s="6" t="s">
        <v>98</v>
      </c>
      <c r="B15" s="8">
        <v>13853</v>
      </c>
      <c r="C15" s="8">
        <v>188368</v>
      </c>
      <c r="D15" s="8">
        <v>49343</v>
      </c>
      <c r="E15" s="8">
        <v>1549207</v>
      </c>
    </row>
    <row r="16" spans="1:23" x14ac:dyDescent="0.25">
      <c r="A16" s="6" t="s">
        <v>99</v>
      </c>
      <c r="B16" s="12">
        <v>16865</v>
      </c>
      <c r="C16" s="12">
        <v>175805</v>
      </c>
      <c r="D16" s="12">
        <v>98753</v>
      </c>
      <c r="E16" s="12">
        <v>1369418</v>
      </c>
    </row>
    <row r="17" spans="1:5" x14ac:dyDescent="0.25">
      <c r="A17" s="6" t="s">
        <v>100</v>
      </c>
      <c r="B17" s="8">
        <v>25782</v>
      </c>
      <c r="C17" s="8">
        <v>204058</v>
      </c>
      <c r="D17" s="8">
        <v>142327</v>
      </c>
      <c r="E17" s="8">
        <v>1678487</v>
      </c>
    </row>
    <row r="18" spans="1:5" x14ac:dyDescent="0.25">
      <c r="A18" s="6" t="s">
        <v>101</v>
      </c>
      <c r="B18" s="12">
        <v>26753</v>
      </c>
      <c r="C18" s="12">
        <v>167594</v>
      </c>
      <c r="D18" s="12">
        <v>157156</v>
      </c>
      <c r="E18" s="12">
        <v>1642539</v>
      </c>
    </row>
    <row r="19" spans="1:5" x14ac:dyDescent="0.25">
      <c r="A19" s="6" t="s">
        <v>102</v>
      </c>
      <c r="B19" s="8">
        <v>33727</v>
      </c>
      <c r="C19" s="8">
        <v>169530</v>
      </c>
      <c r="D19" s="8">
        <v>124246</v>
      </c>
      <c r="E19" s="8">
        <v>1408662</v>
      </c>
    </row>
    <row r="20" spans="1:5" x14ac:dyDescent="0.25">
      <c r="A20" s="6" t="s">
        <v>103</v>
      </c>
      <c r="B20" s="12">
        <v>37856</v>
      </c>
      <c r="C20" s="12">
        <v>162922</v>
      </c>
      <c r="D20" s="12">
        <v>131787</v>
      </c>
      <c r="E20" s="12">
        <v>1542426</v>
      </c>
    </row>
    <row r="21" spans="1:5" x14ac:dyDescent="0.25">
      <c r="A21" s="6" t="s">
        <v>104</v>
      </c>
      <c r="B21" s="8">
        <v>39226</v>
      </c>
      <c r="C21" s="8">
        <v>119595</v>
      </c>
      <c r="D21" s="8">
        <v>119270</v>
      </c>
      <c r="E21" s="8">
        <v>1122103</v>
      </c>
    </row>
    <row r="22" spans="1:5" x14ac:dyDescent="0.25">
      <c r="A22" s="6" t="s">
        <v>105</v>
      </c>
      <c r="B22" s="12">
        <v>40786</v>
      </c>
      <c r="C22" s="12">
        <v>157569</v>
      </c>
      <c r="D22" s="12">
        <v>129122</v>
      </c>
      <c r="E22" s="12">
        <v>1437898</v>
      </c>
    </row>
    <row r="23" spans="1:5" x14ac:dyDescent="0.25">
      <c r="A23" s="6" t="s">
        <v>106</v>
      </c>
      <c r="B23" s="8">
        <v>44511</v>
      </c>
      <c r="C23" s="8">
        <v>169625</v>
      </c>
      <c r="D23" s="8">
        <v>151787</v>
      </c>
      <c r="E23" s="8">
        <v>1636325</v>
      </c>
    </row>
    <row r="24" spans="1:5" x14ac:dyDescent="0.25">
      <c r="A24" s="6" t="s">
        <v>107</v>
      </c>
      <c r="B24" s="12">
        <v>43409</v>
      </c>
      <c r="C24" s="12">
        <v>162007</v>
      </c>
      <c r="D24" s="12">
        <v>142112</v>
      </c>
      <c r="E24" s="12">
        <v>2129508</v>
      </c>
    </row>
    <row r="25" spans="1:5" x14ac:dyDescent="0.25">
      <c r="A25" s="6" t="s">
        <v>108</v>
      </c>
      <c r="B25" s="8">
        <v>44674</v>
      </c>
      <c r="C25" s="8">
        <v>182183</v>
      </c>
      <c r="D25" s="8">
        <v>156610</v>
      </c>
      <c r="E25" s="8">
        <v>1651226</v>
      </c>
    </row>
    <row r="26" spans="1:5" x14ac:dyDescent="0.25">
      <c r="A26" s="6" t="s">
        <v>109</v>
      </c>
      <c r="B26" s="12">
        <v>45380</v>
      </c>
      <c r="C26" s="12">
        <v>143077</v>
      </c>
      <c r="D26" s="12">
        <v>170750</v>
      </c>
      <c r="E26" s="12">
        <v>1244640</v>
      </c>
    </row>
    <row r="27" spans="1:5" x14ac:dyDescent="0.25">
      <c r="A27" s="6" t="s">
        <v>186</v>
      </c>
      <c r="B27" s="8">
        <v>47549</v>
      </c>
      <c r="C27" s="8">
        <v>133962</v>
      </c>
      <c r="D27" s="8">
        <v>163792</v>
      </c>
      <c r="E27" s="8">
        <v>1255038</v>
      </c>
    </row>
    <row r="28" spans="1:5" x14ac:dyDescent="0.25">
      <c r="A28" s="6" t="s">
        <v>207</v>
      </c>
      <c r="B28" s="12">
        <v>56116</v>
      </c>
      <c r="C28" s="12">
        <v>135131</v>
      </c>
      <c r="D28" s="12">
        <v>196021</v>
      </c>
      <c r="E28" s="12">
        <v>1301125</v>
      </c>
    </row>
    <row r="29" spans="1:5" x14ac:dyDescent="0.25">
      <c r="A29" s="6" t="s">
        <v>228</v>
      </c>
      <c r="B29" s="14">
        <v>61147</v>
      </c>
      <c r="C29" s="14">
        <v>139975</v>
      </c>
      <c r="D29" s="14">
        <v>228050</v>
      </c>
      <c r="E29" s="14">
        <v>1422155</v>
      </c>
    </row>
    <row r="30" spans="1:5" x14ac:dyDescent="0.25">
      <c r="A30" s="4"/>
      <c r="B30" s="4"/>
      <c r="C30" s="4"/>
      <c r="D30" s="4"/>
      <c r="E30" s="4"/>
    </row>
    <row r="31" spans="1:5" x14ac:dyDescent="0.25">
      <c r="A31" s="6" t="s">
        <v>110</v>
      </c>
      <c r="B31" s="8">
        <v>1344</v>
      </c>
      <c r="C31" s="8">
        <v>78538</v>
      </c>
      <c r="D31" s="8">
        <v>10036</v>
      </c>
      <c r="E31" s="8">
        <v>775594</v>
      </c>
    </row>
    <row r="32" spans="1:5" x14ac:dyDescent="0.25">
      <c r="A32" s="6" t="s">
        <v>111</v>
      </c>
      <c r="B32" s="12">
        <v>1889</v>
      </c>
      <c r="C32" s="12">
        <v>71261</v>
      </c>
      <c r="D32" s="12">
        <v>18570</v>
      </c>
      <c r="E32" s="12">
        <v>758919</v>
      </c>
    </row>
    <row r="33" spans="1:5" x14ac:dyDescent="0.25">
      <c r="A33" s="6" t="s">
        <v>112</v>
      </c>
      <c r="B33" s="8">
        <v>5530</v>
      </c>
      <c r="C33" s="8">
        <v>123805</v>
      </c>
      <c r="D33" s="8">
        <v>35805</v>
      </c>
      <c r="E33" s="8">
        <v>858710</v>
      </c>
    </row>
    <row r="34" spans="1:5" x14ac:dyDescent="0.25">
      <c r="A34" s="6" t="s">
        <v>113</v>
      </c>
      <c r="B34" s="12">
        <v>4288</v>
      </c>
      <c r="C34" s="12">
        <v>80762</v>
      </c>
      <c r="D34" s="12">
        <v>35950</v>
      </c>
      <c r="E34" s="12">
        <v>730743</v>
      </c>
    </row>
    <row r="35" spans="1:5" x14ac:dyDescent="0.25">
      <c r="A35" s="6" t="s">
        <v>114</v>
      </c>
      <c r="B35" s="8">
        <v>3225</v>
      </c>
      <c r="C35" s="8">
        <v>66440</v>
      </c>
      <c r="D35" s="8">
        <v>24951</v>
      </c>
      <c r="E35" s="8">
        <v>721809</v>
      </c>
    </row>
    <row r="36" spans="1:5" x14ac:dyDescent="0.25">
      <c r="A36" s="6" t="s">
        <v>115</v>
      </c>
      <c r="B36" s="12">
        <v>10051</v>
      </c>
      <c r="C36" s="12">
        <v>77285</v>
      </c>
      <c r="D36" s="12">
        <v>25359</v>
      </c>
      <c r="E36" s="12">
        <v>767642</v>
      </c>
    </row>
    <row r="37" spans="1:5" x14ac:dyDescent="0.25">
      <c r="A37" s="6" t="s">
        <v>116</v>
      </c>
      <c r="B37" s="8">
        <v>9509</v>
      </c>
      <c r="C37" s="8">
        <v>73502</v>
      </c>
      <c r="D37" s="8">
        <v>28962</v>
      </c>
      <c r="E37" s="8">
        <v>927766</v>
      </c>
    </row>
    <row r="38" spans="1:5" x14ac:dyDescent="0.25">
      <c r="A38" s="6" t="s">
        <v>117</v>
      </c>
      <c r="B38" s="12">
        <v>7857</v>
      </c>
      <c r="C38" s="12">
        <v>52460</v>
      </c>
      <c r="D38" s="12">
        <v>27102</v>
      </c>
      <c r="E38" s="12">
        <v>605918</v>
      </c>
    </row>
    <row r="39" spans="1:5" x14ac:dyDescent="0.25">
      <c r="A39" s="6" t="s">
        <v>118</v>
      </c>
      <c r="B39" s="8">
        <v>8954</v>
      </c>
      <c r="C39" s="8">
        <v>61871</v>
      </c>
      <c r="D39" s="8">
        <v>37953</v>
      </c>
      <c r="E39" s="8">
        <v>685571</v>
      </c>
    </row>
    <row r="40" spans="1:5" x14ac:dyDescent="0.25">
      <c r="A40" s="6" t="s">
        <v>119</v>
      </c>
      <c r="B40" s="12">
        <v>4854</v>
      </c>
      <c r="C40" s="12">
        <v>48182</v>
      </c>
      <c r="D40" s="12">
        <v>29600</v>
      </c>
      <c r="E40" s="12">
        <v>574815</v>
      </c>
    </row>
    <row r="41" spans="1:5" x14ac:dyDescent="0.25">
      <c r="A41" s="6" t="s">
        <v>120</v>
      </c>
      <c r="B41" s="8">
        <v>10162</v>
      </c>
      <c r="C41" s="8">
        <v>68867</v>
      </c>
      <c r="D41" s="8">
        <v>49350</v>
      </c>
      <c r="E41" s="8">
        <v>751265</v>
      </c>
    </row>
    <row r="42" spans="1:5" x14ac:dyDescent="0.25">
      <c r="A42" s="6" t="s">
        <v>121</v>
      </c>
      <c r="B42" s="12">
        <v>15353</v>
      </c>
      <c r="C42" s="12">
        <v>50797</v>
      </c>
      <c r="D42" s="12">
        <v>63417</v>
      </c>
      <c r="E42" s="12">
        <v>764100</v>
      </c>
    </row>
    <row r="43" spans="1:5" x14ac:dyDescent="0.25">
      <c r="A43" s="6" t="s">
        <v>187</v>
      </c>
      <c r="B43" s="8">
        <v>18629</v>
      </c>
      <c r="C43" s="8">
        <v>71368</v>
      </c>
      <c r="D43" s="8">
        <v>80774</v>
      </c>
      <c r="E43" s="8">
        <v>863708</v>
      </c>
    </row>
    <row r="44" spans="1:5" x14ac:dyDescent="0.25">
      <c r="A44" s="6" t="s">
        <v>208</v>
      </c>
      <c r="B44" s="12">
        <v>14613</v>
      </c>
      <c r="C44" s="12">
        <v>67340</v>
      </c>
      <c r="D44" s="12">
        <v>71637</v>
      </c>
      <c r="E44" s="12">
        <v>874808</v>
      </c>
    </row>
    <row r="45" spans="1:5" x14ac:dyDescent="0.25">
      <c r="A45" s="6" t="s">
        <v>229</v>
      </c>
      <c r="B45" s="14">
        <v>15758</v>
      </c>
      <c r="C45" s="14">
        <v>72720</v>
      </c>
      <c r="D45" s="14">
        <v>85067</v>
      </c>
      <c r="E45" s="14">
        <v>978303</v>
      </c>
    </row>
    <row r="47" spans="1:5" x14ac:dyDescent="0.25">
      <c r="A47" s="2" t="s">
        <v>122</v>
      </c>
    </row>
  </sheetData>
  <mergeCells count="8">
    <mergeCell ref="T4:U4"/>
    <mergeCell ref="V4:W4"/>
    <mergeCell ref="P4:Q4"/>
    <mergeCell ref="B4:C4"/>
    <mergeCell ref="D4:E4"/>
    <mergeCell ref="H4:I4"/>
    <mergeCell ref="J4:K4"/>
    <mergeCell ref="N4:O4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N25"/>
  <sheetViews>
    <sheetView zoomScale="80" zoomScaleNormal="80" workbookViewId="0">
      <selection activeCell="C27" sqref="C27"/>
    </sheetView>
  </sheetViews>
  <sheetFormatPr baseColWidth="10" defaultRowHeight="15" x14ac:dyDescent="0.25"/>
  <cols>
    <col min="1" max="1" width="23.125" style="2" customWidth="1"/>
    <col min="2" max="16384" width="11" style="2"/>
  </cols>
  <sheetData>
    <row r="1" spans="1:14" x14ac:dyDescent="0.25">
      <c r="A1" s="2" t="s">
        <v>220</v>
      </c>
    </row>
    <row r="3" spans="1:14" x14ac:dyDescent="0.25">
      <c r="A3" s="2" t="s">
        <v>124</v>
      </c>
    </row>
    <row r="5" spans="1:14" x14ac:dyDescent="0.25">
      <c r="A5" s="6" t="s">
        <v>125</v>
      </c>
      <c r="B5" s="6">
        <v>2005</v>
      </c>
      <c r="C5" s="6">
        <v>2009</v>
      </c>
      <c r="D5" s="6">
        <v>2010</v>
      </c>
      <c r="E5" s="6">
        <v>2011</v>
      </c>
      <c r="F5" s="6">
        <v>2012</v>
      </c>
      <c r="G5" s="6">
        <v>2013</v>
      </c>
      <c r="H5" s="6">
        <v>2014</v>
      </c>
      <c r="I5" s="6">
        <v>2015</v>
      </c>
      <c r="J5" s="6">
        <v>2016</v>
      </c>
      <c r="K5" s="6">
        <v>2017</v>
      </c>
      <c r="L5" s="6">
        <v>2018</v>
      </c>
      <c r="M5" s="6">
        <v>2019</v>
      </c>
      <c r="N5" s="6">
        <v>2020</v>
      </c>
    </row>
    <row r="6" spans="1:14" x14ac:dyDescent="0.25">
      <c r="A6" s="6" t="s">
        <v>126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6" t="s">
        <v>40</v>
      </c>
      <c r="B7" s="4">
        <v>107.4</v>
      </c>
      <c r="C7" s="4">
        <v>140</v>
      </c>
      <c r="D7" s="4">
        <v>150</v>
      </c>
      <c r="E7" s="4">
        <v>179.8</v>
      </c>
      <c r="F7" s="4">
        <v>201.7</v>
      </c>
      <c r="G7" s="4">
        <v>189.7</v>
      </c>
      <c r="H7" s="4">
        <v>220.9</v>
      </c>
      <c r="I7" s="4">
        <v>219</v>
      </c>
      <c r="J7" s="4">
        <v>140</v>
      </c>
      <c r="K7" s="4">
        <v>161</v>
      </c>
      <c r="L7" s="4">
        <v>184.2</v>
      </c>
      <c r="M7" s="4">
        <v>190</v>
      </c>
      <c r="N7" s="27">
        <v>233</v>
      </c>
    </row>
    <row r="8" spans="1:14" x14ac:dyDescent="0.25">
      <c r="A8" s="6" t="s">
        <v>127</v>
      </c>
      <c r="B8" s="5">
        <v>83.2</v>
      </c>
      <c r="C8" s="5">
        <v>92.2</v>
      </c>
      <c r="D8" s="5">
        <v>137.5</v>
      </c>
      <c r="E8" s="5">
        <v>136.19999999999999</v>
      </c>
      <c r="F8" s="5">
        <v>173.9</v>
      </c>
      <c r="G8" s="5">
        <v>126.7</v>
      </c>
      <c r="H8" s="5">
        <v>132.80000000000001</v>
      </c>
      <c r="I8" s="5">
        <v>131</v>
      </c>
      <c r="J8" s="5">
        <v>110</v>
      </c>
      <c r="K8" s="5">
        <v>136</v>
      </c>
      <c r="L8" s="5">
        <v>162.80000000000001</v>
      </c>
      <c r="M8" s="5">
        <v>157.21</v>
      </c>
      <c r="N8" s="27">
        <v>165</v>
      </c>
    </row>
    <row r="9" spans="1:14" x14ac:dyDescent="0.25">
      <c r="A9" s="6" t="s">
        <v>128</v>
      </c>
      <c r="B9" s="4">
        <v>75</v>
      </c>
      <c r="C9" s="4">
        <v>79.8</v>
      </c>
      <c r="D9" s="4">
        <v>127.2</v>
      </c>
      <c r="E9" s="4">
        <v>120.7</v>
      </c>
      <c r="F9" s="4">
        <v>164.9</v>
      </c>
      <c r="G9" s="4">
        <v>115.2</v>
      </c>
      <c r="H9" s="4">
        <v>114.9</v>
      </c>
      <c r="I9" s="4">
        <v>115.5</v>
      </c>
      <c r="J9" s="4">
        <v>90</v>
      </c>
      <c r="K9" s="4">
        <v>125</v>
      </c>
      <c r="L9" s="4">
        <v>158.19999999999999</v>
      </c>
      <c r="M9" s="4">
        <v>148.80000000000001</v>
      </c>
      <c r="N9" s="27">
        <v>156</v>
      </c>
    </row>
    <row r="10" spans="1:14" x14ac:dyDescent="0.25">
      <c r="A10" s="6" t="s">
        <v>129</v>
      </c>
      <c r="B10" s="5">
        <v>67.400000000000006</v>
      </c>
      <c r="C10" s="5">
        <v>65.3</v>
      </c>
      <c r="D10" s="5">
        <v>133.5</v>
      </c>
      <c r="E10" s="5">
        <v>134.30000000000001</v>
      </c>
      <c r="F10" s="5">
        <v>165</v>
      </c>
      <c r="G10" s="5">
        <v>99.8</v>
      </c>
      <c r="H10" s="5">
        <v>101.2</v>
      </c>
      <c r="I10" s="5">
        <v>100.9</v>
      </c>
      <c r="J10" s="5">
        <v>95</v>
      </c>
      <c r="K10" s="5">
        <v>126</v>
      </c>
      <c r="L10" s="5">
        <v>130.9</v>
      </c>
      <c r="M10" s="5">
        <v>137</v>
      </c>
      <c r="N10" s="27">
        <v>121</v>
      </c>
    </row>
    <row r="11" spans="1:14" x14ac:dyDescent="0.25">
      <c r="A11" s="6" t="s">
        <v>130</v>
      </c>
      <c r="B11" s="4">
        <v>89.8</v>
      </c>
      <c r="C11" s="4">
        <v>94.3</v>
      </c>
      <c r="D11" s="4">
        <v>123.3</v>
      </c>
      <c r="E11" s="4">
        <v>146.69999999999999</v>
      </c>
      <c r="F11" s="4">
        <v>172.5</v>
      </c>
      <c r="G11" s="4">
        <v>159.69999999999999</v>
      </c>
      <c r="H11" s="4">
        <v>156.1</v>
      </c>
      <c r="I11" s="4">
        <v>188.6</v>
      </c>
      <c r="J11" s="4">
        <v>105</v>
      </c>
      <c r="K11" s="4">
        <v>134</v>
      </c>
      <c r="L11" s="4">
        <v>168.9</v>
      </c>
      <c r="M11" s="4">
        <v>189.9</v>
      </c>
      <c r="N11" s="27">
        <v>188</v>
      </c>
    </row>
    <row r="12" spans="1:14" x14ac:dyDescent="0.25">
      <c r="A12" s="6" t="s">
        <v>131</v>
      </c>
      <c r="B12" s="5">
        <v>74.900000000000006</v>
      </c>
      <c r="C12" s="5">
        <v>71.5</v>
      </c>
      <c r="D12" s="5">
        <v>89.7</v>
      </c>
      <c r="E12" s="5">
        <v>108.8</v>
      </c>
      <c r="F12" s="5">
        <v>141</v>
      </c>
      <c r="G12" s="5">
        <v>110.1</v>
      </c>
      <c r="H12" s="5">
        <v>91</v>
      </c>
      <c r="I12" s="5">
        <v>91.9</v>
      </c>
      <c r="J12" s="5">
        <v>71</v>
      </c>
      <c r="K12" s="5">
        <v>98</v>
      </c>
      <c r="L12" s="5">
        <v>136.6</v>
      </c>
      <c r="M12" s="5">
        <v>128</v>
      </c>
      <c r="N12" s="27">
        <v>112</v>
      </c>
    </row>
    <row r="13" spans="1:14" x14ac:dyDescent="0.25">
      <c r="A13" s="6" t="s">
        <v>132</v>
      </c>
      <c r="B13" s="4">
        <v>63.5</v>
      </c>
      <c r="C13" s="4">
        <v>73.3</v>
      </c>
      <c r="D13" s="4">
        <v>110.3</v>
      </c>
      <c r="E13" s="4">
        <v>109</v>
      </c>
      <c r="F13" s="4">
        <v>152.80000000000001</v>
      </c>
      <c r="G13" s="4">
        <v>108.2</v>
      </c>
      <c r="H13" s="4">
        <v>98.6</v>
      </c>
      <c r="I13" s="4">
        <v>106.7</v>
      </c>
      <c r="J13" s="4">
        <v>86</v>
      </c>
      <c r="K13" s="4">
        <v>115</v>
      </c>
      <c r="L13" s="4">
        <v>147.6</v>
      </c>
      <c r="M13" s="4">
        <v>141</v>
      </c>
      <c r="N13" s="27">
        <v>138</v>
      </c>
    </row>
    <row r="14" spans="1:14" x14ac:dyDescent="0.25">
      <c r="A14" s="6" t="s">
        <v>133</v>
      </c>
      <c r="B14" s="5">
        <v>60</v>
      </c>
      <c r="C14" s="5">
        <v>60.6</v>
      </c>
      <c r="D14" s="5">
        <v>101.2</v>
      </c>
      <c r="E14" s="5">
        <v>101.3</v>
      </c>
      <c r="F14" s="5">
        <v>141.6</v>
      </c>
      <c r="G14" s="5">
        <v>89</v>
      </c>
      <c r="H14" s="5">
        <v>81.06</v>
      </c>
      <c r="I14" s="5">
        <v>80.099999999999994</v>
      </c>
      <c r="J14" s="5">
        <v>70</v>
      </c>
      <c r="K14" s="5">
        <v>99</v>
      </c>
      <c r="L14" s="5">
        <v>115.1</v>
      </c>
      <c r="M14" s="5"/>
      <c r="N14" s="27">
        <v>128</v>
      </c>
    </row>
    <row r="15" spans="1:14" x14ac:dyDescent="0.25">
      <c r="A15" s="6" t="s">
        <v>134</v>
      </c>
      <c r="B15" s="4">
        <v>67.5</v>
      </c>
      <c r="C15" s="4">
        <v>77.7</v>
      </c>
      <c r="D15" s="4">
        <v>112.5</v>
      </c>
      <c r="E15" s="4">
        <v>113.8</v>
      </c>
      <c r="F15" s="4">
        <v>140</v>
      </c>
      <c r="G15" s="4">
        <v>114</v>
      </c>
      <c r="H15" s="4">
        <v>90</v>
      </c>
      <c r="I15" s="4">
        <v>95.5</v>
      </c>
      <c r="J15" s="4">
        <v>84</v>
      </c>
      <c r="K15" s="4">
        <v>0</v>
      </c>
      <c r="L15" s="4"/>
      <c r="M15" s="4">
        <v>120</v>
      </c>
      <c r="N15" s="27">
        <v>0</v>
      </c>
    </row>
    <row r="16" spans="1:14" x14ac:dyDescent="0.25">
      <c r="A16" s="6" t="s">
        <v>135</v>
      </c>
      <c r="B16" s="5"/>
      <c r="C16" s="5">
        <v>75</v>
      </c>
      <c r="D16" s="5">
        <v>102.4</v>
      </c>
      <c r="E16" s="5">
        <v>109.7</v>
      </c>
      <c r="F16" s="5">
        <v>133.5</v>
      </c>
      <c r="G16" s="5">
        <v>110.8</v>
      </c>
      <c r="H16" s="5">
        <v>83</v>
      </c>
      <c r="I16" s="5">
        <v>90</v>
      </c>
      <c r="J16" s="5">
        <v>76</v>
      </c>
      <c r="K16" s="5">
        <v>103</v>
      </c>
      <c r="L16" s="5">
        <v>141.5</v>
      </c>
      <c r="M16" s="5">
        <v>113</v>
      </c>
      <c r="N16" s="27">
        <v>120</v>
      </c>
    </row>
    <row r="17" spans="1:14" x14ac:dyDescent="0.25">
      <c r="A17" s="6" t="s">
        <v>47</v>
      </c>
      <c r="B17" s="4"/>
      <c r="C17" s="4">
        <v>62.8</v>
      </c>
      <c r="D17" s="4">
        <v>106.3</v>
      </c>
      <c r="E17" s="4">
        <v>102.2</v>
      </c>
      <c r="F17" s="4">
        <v>144.19999999999999</v>
      </c>
      <c r="G17" s="4">
        <v>194</v>
      </c>
      <c r="H17" s="4">
        <v>112.6</v>
      </c>
      <c r="I17" s="4">
        <v>114.8</v>
      </c>
      <c r="J17" s="4">
        <v>91</v>
      </c>
      <c r="K17" s="4">
        <v>125</v>
      </c>
      <c r="L17" s="4">
        <v>140</v>
      </c>
      <c r="M17" s="4">
        <v>131</v>
      </c>
      <c r="N17" s="27">
        <v>126</v>
      </c>
    </row>
    <row r="18" spans="1:14" x14ac:dyDescent="0.25">
      <c r="A18" s="6" t="s">
        <v>136</v>
      </c>
      <c r="B18" s="5">
        <v>172</v>
      </c>
      <c r="C18" s="5">
        <v>188.5</v>
      </c>
      <c r="D18" s="5">
        <v>274.5</v>
      </c>
      <c r="E18" s="5">
        <v>350</v>
      </c>
      <c r="F18" s="5">
        <v>424.8</v>
      </c>
      <c r="G18" s="5">
        <v>280.5</v>
      </c>
      <c r="H18" s="5">
        <v>239.9</v>
      </c>
      <c r="I18" s="5">
        <v>279.8</v>
      </c>
      <c r="J18" s="5">
        <v>270</v>
      </c>
      <c r="K18" s="5">
        <v>304</v>
      </c>
      <c r="L18" s="5">
        <v>300</v>
      </c>
      <c r="M18" s="5">
        <v>300</v>
      </c>
      <c r="N18" s="27">
        <v>335</v>
      </c>
    </row>
    <row r="19" spans="1:14" x14ac:dyDescent="0.25">
      <c r="A19" s="6" t="s">
        <v>137</v>
      </c>
      <c r="B19" s="4">
        <v>78.599999999999994</v>
      </c>
      <c r="C19" s="4">
        <v>100.7</v>
      </c>
      <c r="D19" s="4">
        <v>138.80000000000001</v>
      </c>
      <c r="E19" s="4">
        <v>159.1</v>
      </c>
      <c r="F19" s="4">
        <v>200</v>
      </c>
      <c r="G19" s="4">
        <v>150</v>
      </c>
      <c r="H19" s="4">
        <v>167.1</v>
      </c>
      <c r="I19" s="4">
        <v>150.4</v>
      </c>
      <c r="J19" s="4">
        <v>130</v>
      </c>
      <c r="K19" s="4">
        <v>160</v>
      </c>
      <c r="L19" s="4">
        <v>164.2</v>
      </c>
      <c r="M19" s="4">
        <v>143.1</v>
      </c>
      <c r="N19" s="27">
        <v>143</v>
      </c>
    </row>
    <row r="20" spans="1:14" x14ac:dyDescent="0.25">
      <c r="A20" s="6" t="s">
        <v>138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7"/>
    </row>
    <row r="21" spans="1:14" x14ac:dyDescent="0.25">
      <c r="A21" s="6" t="s">
        <v>139</v>
      </c>
      <c r="B21" s="4">
        <v>170.2</v>
      </c>
      <c r="C21" s="4">
        <v>151.1</v>
      </c>
      <c r="D21" s="4">
        <v>275</v>
      </c>
      <c r="E21" s="4">
        <v>275</v>
      </c>
      <c r="F21" s="4">
        <v>364.5</v>
      </c>
      <c r="G21" s="4">
        <v>230.4</v>
      </c>
      <c r="H21" s="4">
        <v>200</v>
      </c>
      <c r="I21" s="4">
        <v>289.89999999999998</v>
      </c>
      <c r="J21" s="4">
        <v>260</v>
      </c>
      <c r="K21" s="4">
        <v>250</v>
      </c>
      <c r="L21" s="4">
        <v>297.3</v>
      </c>
      <c r="M21" s="4">
        <v>311</v>
      </c>
      <c r="N21" s="27">
        <v>330</v>
      </c>
    </row>
    <row r="22" spans="1:14" x14ac:dyDescent="0.25">
      <c r="A22" s="6" t="s">
        <v>140</v>
      </c>
      <c r="B22" s="4">
        <v>201.5</v>
      </c>
      <c r="C22" s="4">
        <v>253.2</v>
      </c>
      <c r="D22" s="4">
        <v>235.3</v>
      </c>
      <c r="E22" s="4">
        <v>275</v>
      </c>
      <c r="F22" s="4">
        <v>460.1</v>
      </c>
      <c r="G22" s="4">
        <v>385</v>
      </c>
      <c r="H22" s="4">
        <v>307.89999999999998</v>
      </c>
      <c r="I22" s="4">
        <v>301.7</v>
      </c>
      <c r="J22" s="4">
        <v>300</v>
      </c>
      <c r="K22" s="4">
        <v>333</v>
      </c>
      <c r="L22" s="4">
        <v>349</v>
      </c>
      <c r="M22" s="4">
        <v>320</v>
      </c>
      <c r="N22" s="27">
        <v>325</v>
      </c>
    </row>
    <row r="23" spans="1:14" x14ac:dyDescent="0.25">
      <c r="A23" s="6" t="s">
        <v>141</v>
      </c>
      <c r="B23" s="5">
        <v>77.7</v>
      </c>
      <c r="C23" s="5">
        <v>86.4</v>
      </c>
      <c r="D23" s="5">
        <v>179</v>
      </c>
      <c r="E23" s="5">
        <v>134.1</v>
      </c>
      <c r="F23" s="5">
        <v>183.7</v>
      </c>
      <c r="G23" s="5">
        <v>123.9</v>
      </c>
      <c r="H23" s="5">
        <v>90.8</v>
      </c>
      <c r="I23" s="5">
        <v>117.7</v>
      </c>
      <c r="J23" s="5">
        <v>100</v>
      </c>
      <c r="K23" s="5">
        <v>115</v>
      </c>
      <c r="L23" s="5">
        <v>137.1</v>
      </c>
      <c r="M23" s="5">
        <v>131</v>
      </c>
      <c r="N23" s="27">
        <v>133</v>
      </c>
    </row>
    <row r="24" spans="1:1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4" x14ac:dyDescent="0.25">
      <c r="A25" s="2" t="s">
        <v>142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38"/>
  <sheetViews>
    <sheetView zoomScale="80" zoomScaleNormal="80" workbookViewId="0">
      <selection activeCell="H38" sqref="H38"/>
    </sheetView>
  </sheetViews>
  <sheetFormatPr baseColWidth="10" defaultRowHeight="15" x14ac:dyDescent="0.25"/>
  <cols>
    <col min="1" max="1" width="11.75" style="2" customWidth="1"/>
    <col min="2" max="5" width="14.875" style="2" customWidth="1"/>
    <col min="6" max="6" width="16.5" style="2" customWidth="1"/>
    <col min="7" max="10" width="14.875" style="2" customWidth="1"/>
    <col min="11" max="16384" width="11" style="2"/>
  </cols>
  <sheetData>
    <row r="1" spans="1:10" x14ac:dyDescent="0.25">
      <c r="A1" s="2" t="s">
        <v>221</v>
      </c>
    </row>
    <row r="3" spans="1:10" x14ac:dyDescent="0.25">
      <c r="A3" s="6" t="s">
        <v>27</v>
      </c>
      <c r="B3" s="55" t="s">
        <v>145</v>
      </c>
      <c r="C3" s="55"/>
      <c r="D3" s="55" t="s">
        <v>212</v>
      </c>
      <c r="E3" s="55"/>
      <c r="F3" s="6" t="s">
        <v>146</v>
      </c>
      <c r="G3" s="55" t="s">
        <v>147</v>
      </c>
      <c r="H3" s="55"/>
      <c r="I3" s="55" t="s">
        <v>148</v>
      </c>
      <c r="J3" s="55"/>
    </row>
    <row r="4" spans="1:10" x14ac:dyDescent="0.25">
      <c r="A4" s="6"/>
      <c r="B4" s="26" t="s">
        <v>149</v>
      </c>
      <c r="C4" s="26" t="s">
        <v>92</v>
      </c>
      <c r="D4" s="26" t="s">
        <v>149</v>
      </c>
      <c r="E4" s="26" t="s">
        <v>92</v>
      </c>
      <c r="F4" s="26" t="s">
        <v>92</v>
      </c>
      <c r="G4" s="46" t="s">
        <v>92</v>
      </c>
      <c r="H4" s="26" t="s">
        <v>149</v>
      </c>
      <c r="I4" s="26" t="s">
        <v>149</v>
      </c>
      <c r="J4" s="26" t="s">
        <v>92</v>
      </c>
    </row>
    <row r="5" spans="1:10" x14ac:dyDescent="0.25">
      <c r="A5" s="6">
        <v>1986</v>
      </c>
      <c r="B5" s="47">
        <v>3467.3</v>
      </c>
      <c r="C5" s="47">
        <v>28177.45</v>
      </c>
      <c r="D5" s="50">
        <v>47.08</v>
      </c>
      <c r="E5" s="50">
        <v>55.75</v>
      </c>
      <c r="F5" s="4">
        <v>18.100000000000001</v>
      </c>
      <c r="G5" s="8">
        <v>13593</v>
      </c>
      <c r="H5" s="8">
        <v>1625</v>
      </c>
      <c r="I5" s="4"/>
      <c r="J5" s="4"/>
    </row>
    <row r="6" spans="1:10" x14ac:dyDescent="0.25">
      <c r="A6" s="6">
        <v>1991</v>
      </c>
      <c r="B6" s="48">
        <v>5250</v>
      </c>
      <c r="C6" s="48">
        <v>51429.9</v>
      </c>
      <c r="D6" s="51">
        <v>54.26</v>
      </c>
      <c r="E6" s="51">
        <v>49.03</v>
      </c>
      <c r="F6" s="5">
        <v>17.8</v>
      </c>
      <c r="G6" s="12">
        <v>13160</v>
      </c>
      <c r="H6" s="12">
        <v>1499</v>
      </c>
      <c r="I6" s="5"/>
      <c r="J6" s="5"/>
    </row>
    <row r="7" spans="1:10" x14ac:dyDescent="0.25">
      <c r="A7" s="6">
        <v>1992</v>
      </c>
      <c r="B7" s="47">
        <v>5441.1</v>
      </c>
      <c r="C7" s="47">
        <v>53846.400000000001</v>
      </c>
      <c r="D7" s="50">
        <v>45.25</v>
      </c>
      <c r="E7" s="50">
        <v>48.39</v>
      </c>
      <c r="F7" s="4">
        <v>17.5</v>
      </c>
      <c r="G7" s="8">
        <v>12925</v>
      </c>
      <c r="H7" s="8">
        <v>1453</v>
      </c>
      <c r="I7" s="4"/>
      <c r="J7" s="4"/>
    </row>
    <row r="8" spans="1:10" x14ac:dyDescent="0.25">
      <c r="A8" s="6">
        <v>1993</v>
      </c>
      <c r="B8" s="48">
        <v>5403</v>
      </c>
      <c r="C8" s="48">
        <v>53398</v>
      </c>
      <c r="D8" s="51">
        <v>56.26</v>
      </c>
      <c r="E8" s="51">
        <v>56.07</v>
      </c>
      <c r="F8" s="5">
        <v>17.600000000000001</v>
      </c>
      <c r="G8" s="12">
        <v>12646</v>
      </c>
      <c r="H8" s="12">
        <v>1415</v>
      </c>
      <c r="I8" s="5"/>
      <c r="J8" s="5"/>
    </row>
    <row r="9" spans="1:10" x14ac:dyDescent="0.25">
      <c r="A9" s="6">
        <v>1994</v>
      </c>
      <c r="B9" s="47">
        <v>5401.4</v>
      </c>
      <c r="C9" s="47">
        <v>52019.4</v>
      </c>
      <c r="D9" s="50">
        <v>55.1</v>
      </c>
      <c r="E9" s="50">
        <v>49.02</v>
      </c>
      <c r="F9" s="4">
        <v>17.399999999999999</v>
      </c>
      <c r="G9" s="8">
        <v>12378</v>
      </c>
      <c r="H9" s="8">
        <v>1331</v>
      </c>
      <c r="I9" s="4"/>
      <c r="J9" s="4"/>
    </row>
    <row r="10" spans="1:10" x14ac:dyDescent="0.25">
      <c r="A10" s="6">
        <v>1995</v>
      </c>
      <c r="B10" s="48">
        <v>5346.1</v>
      </c>
      <c r="C10" s="48">
        <v>51019.7</v>
      </c>
      <c r="D10" s="51">
        <v>52.77</v>
      </c>
      <c r="E10" s="51">
        <v>56</v>
      </c>
      <c r="F10" s="5">
        <v>16.8</v>
      </c>
      <c r="G10" s="12">
        <v>12144</v>
      </c>
      <c r="H10" s="12">
        <v>1271</v>
      </c>
      <c r="I10" s="5"/>
      <c r="J10" s="5"/>
    </row>
    <row r="11" spans="1:10" x14ac:dyDescent="0.25">
      <c r="A11" s="6">
        <v>1996</v>
      </c>
      <c r="B11" s="47">
        <v>5581.2</v>
      </c>
      <c r="C11" s="47">
        <v>51776.9</v>
      </c>
      <c r="D11" s="50">
        <v>58.77</v>
      </c>
      <c r="E11" s="50">
        <v>55.1</v>
      </c>
      <c r="F11" s="4">
        <v>18.5</v>
      </c>
      <c r="G11" s="8">
        <v>11831</v>
      </c>
      <c r="H11" s="8">
        <v>1234</v>
      </c>
      <c r="I11" s="4"/>
      <c r="J11" s="4"/>
    </row>
    <row r="12" spans="1:10" x14ac:dyDescent="0.25">
      <c r="A12" s="6">
        <v>1997</v>
      </c>
      <c r="B12" s="48">
        <v>5539</v>
      </c>
      <c r="C12" s="48">
        <v>50826</v>
      </c>
      <c r="D12" s="51">
        <v>54.92</v>
      </c>
      <c r="E12" s="51">
        <v>58.28</v>
      </c>
      <c r="F12" s="5">
        <v>18.100000000000001</v>
      </c>
      <c r="G12" s="12">
        <v>11609</v>
      </c>
      <c r="H12" s="12">
        <v>1190</v>
      </c>
      <c r="I12" s="5"/>
      <c r="J12" s="5"/>
    </row>
    <row r="13" spans="1:10" x14ac:dyDescent="0.25">
      <c r="A13" s="6">
        <v>1998</v>
      </c>
      <c r="B13" s="47">
        <v>5505</v>
      </c>
      <c r="C13" s="47">
        <v>49256</v>
      </c>
      <c r="D13" s="50">
        <v>63</v>
      </c>
      <c r="E13" s="50">
        <v>65</v>
      </c>
      <c r="F13" s="4">
        <v>16.899999999999999</v>
      </c>
      <c r="G13" s="8">
        <v>11438</v>
      </c>
      <c r="H13" s="8">
        <v>1188</v>
      </c>
      <c r="I13" s="4"/>
      <c r="J13" s="4"/>
    </row>
    <row r="14" spans="1:10" x14ac:dyDescent="0.25">
      <c r="A14" s="6">
        <v>1999</v>
      </c>
      <c r="B14" s="48">
        <v>5074</v>
      </c>
      <c r="C14" s="48">
        <v>46500</v>
      </c>
      <c r="D14" s="51">
        <v>68.86</v>
      </c>
      <c r="E14" s="51">
        <v>69.22</v>
      </c>
      <c r="F14" s="5">
        <v>17.98</v>
      </c>
      <c r="G14" s="12">
        <v>11222</v>
      </c>
      <c r="H14" s="12">
        <v>1146</v>
      </c>
      <c r="I14" s="5"/>
      <c r="J14" s="5"/>
    </row>
    <row r="15" spans="1:10" x14ac:dyDescent="0.25">
      <c r="A15" s="6">
        <v>2000</v>
      </c>
      <c r="B15" s="47">
        <v>4603</v>
      </c>
      <c r="C15" s="47">
        <v>42881.3</v>
      </c>
      <c r="D15" s="50">
        <v>59.31</v>
      </c>
      <c r="E15" s="50">
        <v>59.9</v>
      </c>
      <c r="F15" s="4">
        <v>18.600000000000001</v>
      </c>
      <c r="G15" s="8">
        <v>10766</v>
      </c>
      <c r="H15" s="8">
        <v>1038</v>
      </c>
      <c r="I15" s="4"/>
      <c r="J15" s="4"/>
    </row>
    <row r="16" spans="1:10" x14ac:dyDescent="0.25">
      <c r="A16" s="6">
        <v>2001</v>
      </c>
      <c r="B16" s="48">
        <v>4822.6000000000004</v>
      </c>
      <c r="C16" s="48">
        <v>44704.3</v>
      </c>
      <c r="D16" s="51">
        <v>60.14</v>
      </c>
      <c r="E16" s="51">
        <v>60.72</v>
      </c>
      <c r="F16" s="5">
        <v>17.52</v>
      </c>
      <c r="G16" s="12">
        <v>10316</v>
      </c>
      <c r="H16" s="12">
        <v>952</v>
      </c>
      <c r="I16" s="5"/>
      <c r="J16" s="5"/>
    </row>
    <row r="17" spans="1:10" x14ac:dyDescent="0.25">
      <c r="A17" s="6">
        <v>2002</v>
      </c>
      <c r="B17" s="47">
        <v>4735.1000000000004</v>
      </c>
      <c r="C17" s="47">
        <v>44585.7</v>
      </c>
      <c r="D17" s="50">
        <v>63.05</v>
      </c>
      <c r="E17" s="50">
        <v>66.38</v>
      </c>
      <c r="F17" s="4">
        <v>17.38</v>
      </c>
      <c r="G17" s="8">
        <v>9979</v>
      </c>
      <c r="H17" s="4">
        <v>880</v>
      </c>
      <c r="I17" s="4"/>
      <c r="J17" s="4"/>
    </row>
    <row r="18" spans="1:10" x14ac:dyDescent="0.25">
      <c r="A18" s="6">
        <v>2003</v>
      </c>
      <c r="B18" s="48">
        <v>4678.3999999999996</v>
      </c>
      <c r="C18" s="48">
        <v>43438.400000000001</v>
      </c>
      <c r="D18" s="51">
        <v>57.49</v>
      </c>
      <c r="E18" s="51">
        <v>57.5</v>
      </c>
      <c r="F18" s="5">
        <v>17.96</v>
      </c>
      <c r="G18" s="12">
        <v>9719</v>
      </c>
      <c r="H18" s="12">
        <v>843</v>
      </c>
      <c r="I18" s="5"/>
      <c r="J18" s="5"/>
    </row>
    <row r="19" spans="1:10" x14ac:dyDescent="0.25">
      <c r="A19" s="6">
        <v>2004</v>
      </c>
      <c r="B19" s="47">
        <v>4817.7</v>
      </c>
      <c r="C19" s="47">
        <v>44753</v>
      </c>
      <c r="D19" s="50">
        <v>62.99</v>
      </c>
      <c r="E19" s="50">
        <v>64.87</v>
      </c>
      <c r="F19" s="4">
        <v>18.07</v>
      </c>
      <c r="G19" s="8">
        <v>9493</v>
      </c>
      <c r="H19" s="4">
        <v>807</v>
      </c>
      <c r="I19" s="4"/>
      <c r="J19" s="4"/>
    </row>
    <row r="20" spans="1:10" x14ac:dyDescent="0.25">
      <c r="A20" s="6">
        <v>2005</v>
      </c>
      <c r="B20" s="48">
        <v>4762.1000000000004</v>
      </c>
      <c r="C20" s="48">
        <v>44143.6</v>
      </c>
      <c r="D20" s="51">
        <v>70.88</v>
      </c>
      <c r="E20" s="51">
        <v>70.86</v>
      </c>
      <c r="F20" s="5">
        <v>17.64</v>
      </c>
      <c r="G20" s="12">
        <v>9324</v>
      </c>
      <c r="H20" s="12">
        <v>791</v>
      </c>
      <c r="I20" s="5"/>
      <c r="J20" s="5"/>
    </row>
    <row r="21" spans="1:10" x14ac:dyDescent="0.25">
      <c r="A21" s="6">
        <v>2006</v>
      </c>
      <c r="B21" s="47">
        <v>4129</v>
      </c>
      <c r="C21" s="47">
        <v>38600</v>
      </c>
      <c r="D21" s="50">
        <v>67</v>
      </c>
      <c r="E21" s="50">
        <v>64.59</v>
      </c>
      <c r="F21" s="4">
        <v>18.68</v>
      </c>
      <c r="G21" s="8">
        <v>8896</v>
      </c>
      <c r="H21" s="4">
        <v>758</v>
      </c>
      <c r="I21" s="4"/>
      <c r="J21" s="4"/>
    </row>
    <row r="22" spans="1:10" x14ac:dyDescent="0.25">
      <c r="A22" s="6">
        <v>2007</v>
      </c>
      <c r="B22" s="48">
        <v>4382.5</v>
      </c>
      <c r="C22" s="48">
        <v>42369.9</v>
      </c>
      <c r="D22" s="51">
        <v>62.18</v>
      </c>
      <c r="E22" s="51">
        <v>61.73</v>
      </c>
      <c r="F22" s="5">
        <v>17.739999999999998</v>
      </c>
      <c r="G22" s="12">
        <v>8540</v>
      </c>
      <c r="H22" s="12">
        <v>705</v>
      </c>
      <c r="I22" s="5"/>
      <c r="J22" s="5"/>
    </row>
    <row r="23" spans="1:10" x14ac:dyDescent="0.25">
      <c r="A23" s="6">
        <v>2008</v>
      </c>
      <c r="B23" s="47">
        <v>4115.8</v>
      </c>
      <c r="C23" s="47">
        <v>42350</v>
      </c>
      <c r="D23" s="50">
        <v>69.819999999999993</v>
      </c>
      <c r="E23" s="50">
        <v>73.02</v>
      </c>
      <c r="F23" s="4">
        <v>17.91</v>
      </c>
      <c r="G23" s="8">
        <v>8236</v>
      </c>
      <c r="H23" s="4">
        <v>619</v>
      </c>
      <c r="I23" s="4"/>
      <c r="J23" s="4"/>
    </row>
    <row r="24" spans="1:10" x14ac:dyDescent="0.25">
      <c r="A24" s="6">
        <v>2009</v>
      </c>
      <c r="B24" s="48">
        <v>3986.48</v>
      </c>
      <c r="C24" s="48">
        <v>43977</v>
      </c>
      <c r="D24" s="51">
        <v>64.95</v>
      </c>
      <c r="E24" s="51">
        <v>69.56</v>
      </c>
      <c r="F24" s="5">
        <v>17.11</v>
      </c>
      <c r="G24" s="12">
        <v>8069</v>
      </c>
      <c r="H24" s="12">
        <v>575</v>
      </c>
      <c r="I24" s="5"/>
      <c r="J24" s="5"/>
    </row>
    <row r="25" spans="1:10" x14ac:dyDescent="0.25">
      <c r="A25" s="6">
        <v>2010</v>
      </c>
      <c r="B25" s="47">
        <v>4145.1000000000004</v>
      </c>
      <c r="C25" s="47">
        <v>44804.800000000003</v>
      </c>
      <c r="D25" s="50">
        <v>69.7</v>
      </c>
      <c r="E25" s="50">
        <v>69.98</v>
      </c>
      <c r="F25" s="4">
        <v>18.010000000000002</v>
      </c>
      <c r="G25" s="8">
        <v>7194</v>
      </c>
      <c r="H25" s="4">
        <v>534</v>
      </c>
      <c r="I25" s="4"/>
      <c r="J25" s="4"/>
    </row>
    <row r="26" spans="1:10" x14ac:dyDescent="0.25">
      <c r="A26" s="6">
        <v>2011</v>
      </c>
      <c r="B26" s="48">
        <v>4285.8</v>
      </c>
      <c r="C26" s="48">
        <v>46580.3</v>
      </c>
      <c r="D26" s="51">
        <v>71.349999999999994</v>
      </c>
      <c r="E26" s="51">
        <v>73.88</v>
      </c>
      <c r="F26" s="5">
        <v>18.54</v>
      </c>
      <c r="G26" s="12">
        <v>7543</v>
      </c>
      <c r="H26" s="5">
        <v>509</v>
      </c>
      <c r="I26" s="5"/>
      <c r="J26" s="5"/>
    </row>
    <row r="27" spans="1:10" x14ac:dyDescent="0.25">
      <c r="A27" s="6">
        <v>2012</v>
      </c>
      <c r="B27" s="47">
        <v>4331.3</v>
      </c>
      <c r="C27" s="47">
        <v>49300</v>
      </c>
      <c r="D27" s="50">
        <v>62.58</v>
      </c>
      <c r="E27" s="50">
        <v>63.3</v>
      </c>
      <c r="F27" s="4">
        <v>17.420000000000002</v>
      </c>
      <c r="G27" s="8">
        <v>7251</v>
      </c>
      <c r="H27" s="4">
        <v>476</v>
      </c>
      <c r="I27" s="4">
        <v>26</v>
      </c>
      <c r="J27" s="4">
        <v>191</v>
      </c>
    </row>
    <row r="28" spans="1:10" x14ac:dyDescent="0.25">
      <c r="A28" s="6">
        <v>2013</v>
      </c>
      <c r="B28" s="48">
        <v>4420.04</v>
      </c>
      <c r="C28" s="48">
        <v>50995.94</v>
      </c>
      <c r="D28" s="51">
        <v>60.92</v>
      </c>
      <c r="E28" s="51">
        <v>68.13</v>
      </c>
      <c r="F28" s="5">
        <v>18.04</v>
      </c>
      <c r="G28" s="12">
        <v>7282</v>
      </c>
      <c r="H28" s="5">
        <v>477</v>
      </c>
      <c r="I28" s="5">
        <v>15</v>
      </c>
      <c r="J28" s="5">
        <v>177</v>
      </c>
    </row>
    <row r="29" spans="1:10" x14ac:dyDescent="0.25">
      <c r="A29" s="6">
        <v>2014</v>
      </c>
      <c r="B29" s="47">
        <v>4329.1000000000004</v>
      </c>
      <c r="C29" s="47">
        <v>50712</v>
      </c>
      <c r="D29" s="50">
        <v>83.14</v>
      </c>
      <c r="E29" s="50">
        <v>86.38</v>
      </c>
      <c r="F29" s="4">
        <v>16.55</v>
      </c>
      <c r="G29" s="8">
        <v>7026</v>
      </c>
      <c r="H29" s="4">
        <v>443</v>
      </c>
      <c r="I29" s="4">
        <v>16</v>
      </c>
      <c r="J29" s="4">
        <v>158</v>
      </c>
    </row>
    <row r="30" spans="1:10" x14ac:dyDescent="0.25">
      <c r="A30" s="6">
        <v>2015</v>
      </c>
      <c r="B30" s="48">
        <v>4132</v>
      </c>
      <c r="C30" s="48">
        <v>45670.7</v>
      </c>
      <c r="D30" s="51">
        <v>63.43</v>
      </c>
      <c r="E30" s="51">
        <v>62.48</v>
      </c>
      <c r="F30" s="5">
        <v>17.77</v>
      </c>
      <c r="G30" s="12">
        <v>6815</v>
      </c>
      <c r="H30" s="5">
        <v>424</v>
      </c>
      <c r="I30" s="5">
        <v>13</v>
      </c>
      <c r="J30" s="5">
        <v>166</v>
      </c>
    </row>
    <row r="31" spans="1:10" x14ac:dyDescent="0.25">
      <c r="A31" s="6">
        <v>2016</v>
      </c>
      <c r="B31" s="47">
        <v>3720.8</v>
      </c>
      <c r="C31" s="47">
        <v>43644.5</v>
      </c>
      <c r="D31" s="50">
        <v>74.63</v>
      </c>
      <c r="E31" s="50">
        <v>81.61</v>
      </c>
      <c r="F31" s="4">
        <v>17.66</v>
      </c>
      <c r="G31" s="8">
        <v>6477</v>
      </c>
      <c r="H31" s="4">
        <v>389</v>
      </c>
      <c r="I31" s="4">
        <v>17</v>
      </c>
      <c r="J31" s="4">
        <v>188</v>
      </c>
    </row>
    <row r="32" spans="1:10" x14ac:dyDescent="0.25">
      <c r="A32" s="6">
        <v>2017</v>
      </c>
      <c r="B32" s="48">
        <v>3449.9</v>
      </c>
      <c r="C32" s="48">
        <v>42689.4</v>
      </c>
      <c r="D32" s="51">
        <v>66.83</v>
      </c>
      <c r="E32" s="51">
        <v>70.7</v>
      </c>
      <c r="F32" s="5">
        <v>18.010000000000002</v>
      </c>
      <c r="G32" s="12">
        <v>6130</v>
      </c>
      <c r="H32" s="5">
        <v>363</v>
      </c>
      <c r="I32" s="5">
        <v>22</v>
      </c>
      <c r="J32" s="5">
        <v>210</v>
      </c>
    </row>
    <row r="33" spans="1:10" x14ac:dyDescent="0.25">
      <c r="A33" s="6">
        <v>2018</v>
      </c>
      <c r="B33" s="47">
        <v>2968.39</v>
      </c>
      <c r="C33" s="47">
        <v>40719.07</v>
      </c>
      <c r="D33" s="52">
        <v>73.72</v>
      </c>
      <c r="E33" s="52">
        <v>69.42</v>
      </c>
      <c r="F33" s="4">
        <v>17.059999999999999</v>
      </c>
      <c r="G33" s="8">
        <v>5543</v>
      </c>
      <c r="H33" s="4">
        <v>279</v>
      </c>
      <c r="I33" s="4">
        <v>32</v>
      </c>
      <c r="J33" s="4">
        <v>259</v>
      </c>
    </row>
    <row r="34" spans="1:10" x14ac:dyDescent="0.25">
      <c r="A34" s="6">
        <v>2019</v>
      </c>
      <c r="B34" s="48">
        <v>1936</v>
      </c>
      <c r="C34" s="48">
        <v>29846</v>
      </c>
      <c r="D34" s="51">
        <v>64.8</v>
      </c>
      <c r="E34" s="51">
        <v>72.099999999999994</v>
      </c>
      <c r="F34" s="5">
        <v>17.260000000000002</v>
      </c>
      <c r="G34" s="53" t="s">
        <v>224</v>
      </c>
      <c r="H34" s="20" t="s">
        <v>226</v>
      </c>
      <c r="I34" s="5">
        <v>46</v>
      </c>
      <c r="J34" s="5">
        <v>330</v>
      </c>
    </row>
    <row r="35" spans="1:10" x14ac:dyDescent="0.25">
      <c r="A35" s="6">
        <v>2020</v>
      </c>
      <c r="B35" s="49">
        <v>1900</v>
      </c>
      <c r="C35" s="49">
        <v>34000</v>
      </c>
      <c r="D35" s="23">
        <v>66.400000000000006</v>
      </c>
      <c r="E35" s="23">
        <v>80.3</v>
      </c>
      <c r="F35" s="7">
        <v>16.28</v>
      </c>
      <c r="G35" s="19" t="s">
        <v>225</v>
      </c>
      <c r="H35" s="54" t="s">
        <v>227</v>
      </c>
      <c r="I35" s="7">
        <v>41</v>
      </c>
      <c r="J35" s="7">
        <v>277</v>
      </c>
    </row>
    <row r="37" spans="1:10" x14ac:dyDescent="0.25">
      <c r="A37" s="2" t="s">
        <v>206</v>
      </c>
    </row>
    <row r="38" spans="1:10" x14ac:dyDescent="0.25">
      <c r="A38" s="2" t="s">
        <v>150</v>
      </c>
    </row>
  </sheetData>
  <mergeCells count="4">
    <mergeCell ref="B3:C3"/>
    <mergeCell ref="D3:E3"/>
    <mergeCell ref="I3:J3"/>
    <mergeCell ref="G3:H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Inhalt_2</vt:lpstr>
      <vt:lpstr>02_01</vt:lpstr>
      <vt:lpstr>02_02</vt:lpstr>
      <vt:lpstr>02_03</vt:lpstr>
      <vt:lpstr>02_04</vt:lpstr>
      <vt:lpstr>02_05</vt:lpstr>
      <vt:lpstr>02_06</vt:lpstr>
      <vt:lpstr>02_07</vt:lpstr>
      <vt:lpstr>02_08</vt:lpstr>
      <vt:lpstr>02_09</vt:lpstr>
      <vt:lpstr>02_10</vt:lpstr>
      <vt:lpstr>02_11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2018-03-27T07:49:41Z</dcterms:created>
  <dcterms:modified xsi:type="dcterms:W3CDTF">2021-08-04T07:07:45Z</dcterms:modified>
</cp:coreProperties>
</file>