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9D06F80E-1413-4BBF-A9F3-C817A0D117F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elle1" sheetId="1" r:id="rId1"/>
  </sheets>
  <definedNames>
    <definedName name="_xlnm._FilterDatabase" localSheetId="0" hidden="1">Tabelle1!$C$2:$E$3781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79" i="1" l="1"/>
  <c r="G3779" i="1"/>
  <c r="F3779" i="1"/>
  <c r="H3777" i="1"/>
  <c r="G3777" i="1"/>
  <c r="F3777" i="1"/>
  <c r="H3770" i="1"/>
  <c r="G3770" i="1"/>
  <c r="G3771" i="1" s="1"/>
  <c r="F3770" i="1"/>
  <c r="H3768" i="1"/>
  <c r="G3768" i="1"/>
  <c r="F3768" i="1"/>
  <c r="H3764" i="1"/>
  <c r="G3764" i="1"/>
  <c r="F3764" i="1"/>
  <c r="H3761" i="1"/>
  <c r="G3761" i="1"/>
  <c r="F3761" i="1"/>
  <c r="H3756" i="1"/>
  <c r="G3756" i="1"/>
  <c r="F3756" i="1"/>
  <c r="H3755" i="1"/>
  <c r="G3755" i="1"/>
  <c r="F3755" i="1"/>
  <c r="F3757" i="1" s="1"/>
  <c r="H3748" i="1"/>
  <c r="G3748" i="1"/>
  <c r="F3748" i="1"/>
  <c r="H3746" i="1"/>
  <c r="G3746" i="1"/>
  <c r="F3746" i="1"/>
  <c r="H3742" i="1"/>
  <c r="G3742" i="1"/>
  <c r="F3742" i="1"/>
  <c r="H3740" i="1"/>
  <c r="G3740" i="1"/>
  <c r="F3740" i="1"/>
  <c r="H3733" i="1"/>
  <c r="G3733" i="1"/>
  <c r="F3733" i="1"/>
  <c r="H3732" i="1"/>
  <c r="H3734" i="1" s="1"/>
  <c r="G3732" i="1"/>
  <c r="F3732" i="1"/>
  <c r="H3728" i="1"/>
  <c r="G3728" i="1"/>
  <c r="F3728" i="1"/>
  <c r="H3727" i="1"/>
  <c r="G3727" i="1"/>
  <c r="F3727" i="1"/>
  <c r="H3714" i="1"/>
  <c r="G3714" i="1"/>
  <c r="F3714" i="1"/>
  <c r="H3710" i="1"/>
  <c r="G3710" i="1"/>
  <c r="F3710" i="1"/>
  <c r="H3705" i="1"/>
  <c r="G3705" i="1"/>
  <c r="G3706" i="1" s="1"/>
  <c r="F3705" i="1"/>
  <c r="H3702" i="1"/>
  <c r="G3702" i="1"/>
  <c r="F3702" i="1"/>
  <c r="H3697" i="1"/>
  <c r="G3697" i="1"/>
  <c r="G3698" i="1" s="1"/>
  <c r="F3697" i="1"/>
  <c r="H3694" i="1"/>
  <c r="H3698" i="1" s="1"/>
  <c r="G3694" i="1"/>
  <c r="F3694" i="1"/>
  <c r="H3690" i="1"/>
  <c r="G3690" i="1"/>
  <c r="F3690" i="1"/>
  <c r="H3687" i="1"/>
  <c r="G3687" i="1"/>
  <c r="F3687" i="1"/>
  <c r="H3683" i="1"/>
  <c r="G3683" i="1"/>
  <c r="F3683" i="1"/>
  <c r="H3680" i="1"/>
  <c r="G3680" i="1"/>
  <c r="F3680" i="1"/>
  <c r="H3676" i="1"/>
  <c r="G3676" i="1"/>
  <c r="F3676" i="1"/>
  <c r="H3673" i="1"/>
  <c r="G3673" i="1"/>
  <c r="F3673" i="1"/>
  <c r="F3677" i="1" s="1"/>
  <c r="H3658" i="1"/>
  <c r="G3658" i="1"/>
  <c r="F3658" i="1"/>
  <c r="H3656" i="1"/>
  <c r="G3656" i="1"/>
  <c r="F3656" i="1"/>
  <c r="H3651" i="1"/>
  <c r="G3651" i="1"/>
  <c r="G3652" i="1" s="1"/>
  <c r="F3651" i="1"/>
  <c r="H3649" i="1"/>
  <c r="G3649" i="1"/>
  <c r="F3649" i="1"/>
  <c r="H3645" i="1"/>
  <c r="G3645" i="1"/>
  <c r="F3645" i="1"/>
  <c r="H3635" i="1"/>
  <c r="G3635" i="1"/>
  <c r="F3635" i="1"/>
  <c r="H3628" i="1"/>
  <c r="G3628" i="1"/>
  <c r="G3629" i="1" s="1"/>
  <c r="F3628" i="1"/>
  <c r="H3625" i="1"/>
  <c r="G3625" i="1"/>
  <c r="F3625" i="1"/>
  <c r="H3620" i="1"/>
  <c r="H3621" i="1" s="1"/>
  <c r="G3620" i="1"/>
  <c r="G3621" i="1" s="1"/>
  <c r="F3620" i="1"/>
  <c r="F3621" i="1" s="1"/>
  <c r="H3617" i="1"/>
  <c r="G3617" i="1"/>
  <c r="F3617" i="1"/>
  <c r="H3614" i="1"/>
  <c r="G3614" i="1"/>
  <c r="G3615" i="1" s="1"/>
  <c r="F3614" i="1"/>
  <c r="H3611" i="1"/>
  <c r="G3611" i="1"/>
  <c r="F3611" i="1"/>
  <c r="H3608" i="1"/>
  <c r="G3608" i="1"/>
  <c r="F3608" i="1"/>
  <c r="H3607" i="1"/>
  <c r="G3607" i="1"/>
  <c r="G3609" i="1" s="1"/>
  <c r="F3607" i="1"/>
  <c r="F3609" i="1" s="1"/>
  <c r="H3602" i="1"/>
  <c r="G3602" i="1"/>
  <c r="F3602" i="1"/>
  <c r="H3601" i="1"/>
  <c r="H3603" i="1" s="1"/>
  <c r="G3601" i="1"/>
  <c r="F3601" i="1"/>
  <c r="F3603" i="1" s="1"/>
  <c r="H3595" i="1"/>
  <c r="G3595" i="1"/>
  <c r="F3595" i="1"/>
  <c r="H3594" i="1"/>
  <c r="G3594" i="1"/>
  <c r="G3596" i="1" s="1"/>
  <c r="F3594" i="1"/>
  <c r="H3579" i="1"/>
  <c r="G3579" i="1"/>
  <c r="F3579" i="1"/>
  <c r="H3578" i="1"/>
  <c r="G3578" i="1"/>
  <c r="F3578" i="1"/>
  <c r="H3570" i="1"/>
  <c r="G3570" i="1"/>
  <c r="F3570" i="1"/>
  <c r="H3569" i="1"/>
  <c r="G3569" i="1"/>
  <c r="F3569" i="1"/>
  <c r="F3571" i="1" s="1"/>
  <c r="H3563" i="1"/>
  <c r="G3563" i="1"/>
  <c r="F3563" i="1"/>
  <c r="H3557" i="1"/>
  <c r="G3557" i="1"/>
  <c r="F3557" i="1"/>
  <c r="H3548" i="1"/>
  <c r="G3548" i="1"/>
  <c r="F3548" i="1"/>
  <c r="H3546" i="1"/>
  <c r="G3546" i="1"/>
  <c r="F3546" i="1"/>
  <c r="H3540" i="1"/>
  <c r="G3540" i="1"/>
  <c r="G3541" i="1" s="1"/>
  <c r="F3540" i="1"/>
  <c r="H3538" i="1"/>
  <c r="G3538" i="1"/>
  <c r="F3538" i="1"/>
  <c r="H3534" i="1"/>
  <c r="G3534" i="1"/>
  <c r="F3534" i="1"/>
  <c r="H3532" i="1"/>
  <c r="G3532" i="1"/>
  <c r="F3532" i="1"/>
  <c r="H3528" i="1"/>
  <c r="G3528" i="1"/>
  <c r="G3529" i="1" s="1"/>
  <c r="F3528" i="1"/>
  <c r="H3526" i="1"/>
  <c r="G3526" i="1"/>
  <c r="F3526" i="1"/>
  <c r="H3521" i="1"/>
  <c r="G3521" i="1"/>
  <c r="F3521" i="1"/>
  <c r="H3519" i="1"/>
  <c r="G3519" i="1"/>
  <c r="F3519" i="1"/>
  <c r="H3510" i="1"/>
  <c r="G3510" i="1"/>
  <c r="F3510" i="1"/>
  <c r="H3509" i="1"/>
  <c r="G3509" i="1"/>
  <c r="F3509" i="1"/>
  <c r="H3500" i="1"/>
  <c r="G3500" i="1"/>
  <c r="F3500" i="1"/>
  <c r="H3496" i="1"/>
  <c r="G3496" i="1"/>
  <c r="F3496" i="1"/>
  <c r="H3490" i="1"/>
  <c r="G3490" i="1"/>
  <c r="F3490" i="1"/>
  <c r="H3489" i="1"/>
  <c r="G3489" i="1"/>
  <c r="G3491" i="1" s="1"/>
  <c r="F3489" i="1"/>
  <c r="H3470" i="1"/>
  <c r="G3470" i="1"/>
  <c r="F3470" i="1"/>
  <c r="H3469" i="1"/>
  <c r="H3471" i="1" s="1"/>
  <c r="G3469" i="1"/>
  <c r="F3469" i="1"/>
  <c r="H3442" i="1"/>
  <c r="G3442" i="1"/>
  <c r="F3442" i="1"/>
  <c r="H3441" i="1"/>
  <c r="G3441" i="1"/>
  <c r="F3441" i="1"/>
  <c r="H3367" i="1"/>
  <c r="G3367" i="1"/>
  <c r="F3367" i="1"/>
  <c r="H3366" i="1"/>
  <c r="G3366" i="1"/>
  <c r="F3366" i="1"/>
  <c r="H3347" i="1"/>
  <c r="G3347" i="1"/>
  <c r="F3347" i="1"/>
  <c r="H3346" i="1"/>
  <c r="G3346" i="1"/>
  <c r="G3348" i="1" s="1"/>
  <c r="F3346" i="1"/>
  <c r="H3312" i="1"/>
  <c r="G3312" i="1"/>
  <c r="F3312" i="1"/>
  <c r="H3311" i="1"/>
  <c r="H3313" i="1" s="1"/>
  <c r="G3311" i="1"/>
  <c r="F3311" i="1"/>
  <c r="H3303" i="1"/>
  <c r="G3303" i="1"/>
  <c r="F3303" i="1"/>
  <c r="H3302" i="1"/>
  <c r="G3302" i="1"/>
  <c r="F3302" i="1"/>
  <c r="H3295" i="1"/>
  <c r="G3295" i="1"/>
  <c r="F3295" i="1"/>
  <c r="H3294" i="1"/>
  <c r="G3294" i="1"/>
  <c r="G3296" i="1" s="1"/>
  <c r="F3294" i="1"/>
  <c r="H3289" i="1"/>
  <c r="H3290" i="1" s="1"/>
  <c r="G3289" i="1"/>
  <c r="G3290" i="1" s="1"/>
  <c r="F3289" i="1"/>
  <c r="F3290" i="1" s="1"/>
  <c r="H3287" i="1"/>
  <c r="G3287" i="1"/>
  <c r="F3287" i="1"/>
  <c r="H3280" i="1"/>
  <c r="G3280" i="1"/>
  <c r="F3280" i="1"/>
  <c r="H3279" i="1"/>
  <c r="G3279" i="1"/>
  <c r="F3279" i="1"/>
  <c r="H3272" i="1"/>
  <c r="G3272" i="1"/>
  <c r="F3272" i="1"/>
  <c r="H3271" i="1"/>
  <c r="G3271" i="1"/>
  <c r="F3271" i="1"/>
  <c r="H3263" i="1"/>
  <c r="G3263" i="1"/>
  <c r="F3263" i="1"/>
  <c r="H3260" i="1"/>
  <c r="G3260" i="1"/>
  <c r="F3260" i="1"/>
  <c r="H3249" i="1"/>
  <c r="G3249" i="1"/>
  <c r="F3249" i="1"/>
  <c r="H3247" i="1"/>
  <c r="G3247" i="1"/>
  <c r="F3247" i="1"/>
  <c r="H3239" i="1"/>
  <c r="G3239" i="1"/>
  <c r="F3239" i="1"/>
  <c r="H3237" i="1"/>
  <c r="G3237" i="1"/>
  <c r="F3237" i="1"/>
  <c r="H3231" i="1"/>
  <c r="G3231" i="1"/>
  <c r="F3231" i="1"/>
  <c r="H3230" i="1"/>
  <c r="G3230" i="1"/>
  <c r="F3230" i="1"/>
  <c r="F3232" i="1" s="1"/>
  <c r="H3222" i="1"/>
  <c r="G3222" i="1"/>
  <c r="F3222" i="1"/>
  <c r="H3221" i="1"/>
  <c r="G3221" i="1"/>
  <c r="F3221" i="1"/>
  <c r="H3206" i="1"/>
  <c r="G3206" i="1"/>
  <c r="F3206" i="1"/>
  <c r="H3203" i="1"/>
  <c r="G3203" i="1"/>
  <c r="F3203" i="1"/>
  <c r="H3194" i="1"/>
  <c r="G3194" i="1"/>
  <c r="F3194" i="1"/>
  <c r="H3193" i="1"/>
  <c r="H3195" i="1" s="1"/>
  <c r="G3193" i="1"/>
  <c r="F3193" i="1"/>
  <c r="H3181" i="1"/>
  <c r="G3181" i="1"/>
  <c r="F3181" i="1"/>
  <c r="H3180" i="1"/>
  <c r="G3180" i="1"/>
  <c r="F3180" i="1"/>
  <c r="F3182" i="1" s="1"/>
  <c r="H3175" i="1"/>
  <c r="G3175" i="1"/>
  <c r="F3175" i="1"/>
  <c r="H3173" i="1"/>
  <c r="G3173" i="1"/>
  <c r="F3173" i="1"/>
  <c r="H3165" i="1"/>
  <c r="G3165" i="1"/>
  <c r="F3165" i="1"/>
  <c r="H3164" i="1"/>
  <c r="H3166" i="1" s="1"/>
  <c r="G3164" i="1"/>
  <c r="G3166" i="1" s="1"/>
  <c r="F3164" i="1"/>
  <c r="H3142" i="1"/>
  <c r="G3142" i="1"/>
  <c r="F3142" i="1"/>
  <c r="H3140" i="1"/>
  <c r="G3140" i="1"/>
  <c r="F3140" i="1"/>
  <c r="H3133" i="1"/>
  <c r="G3133" i="1"/>
  <c r="F3133" i="1"/>
  <c r="H3132" i="1"/>
  <c r="G3132" i="1"/>
  <c r="F3132" i="1"/>
  <c r="H3127" i="1"/>
  <c r="G3127" i="1"/>
  <c r="F3127" i="1"/>
  <c r="H3126" i="1"/>
  <c r="G3126" i="1"/>
  <c r="F3126" i="1"/>
  <c r="H3118" i="1"/>
  <c r="G3118" i="1"/>
  <c r="F3118" i="1"/>
  <c r="H3117" i="1"/>
  <c r="G3117" i="1"/>
  <c r="F3117" i="1"/>
  <c r="H3112" i="1"/>
  <c r="G3112" i="1"/>
  <c r="F3112" i="1"/>
  <c r="H3110" i="1"/>
  <c r="G3110" i="1"/>
  <c r="F3110" i="1"/>
  <c r="H3101" i="1"/>
  <c r="G3101" i="1"/>
  <c r="F3101" i="1"/>
  <c r="H3100" i="1"/>
  <c r="G3100" i="1"/>
  <c r="F3100" i="1"/>
  <c r="H3094" i="1"/>
  <c r="G3094" i="1"/>
  <c r="F3094" i="1"/>
  <c r="H3093" i="1"/>
  <c r="G3093" i="1"/>
  <c r="F3093" i="1"/>
  <c r="H3087" i="1"/>
  <c r="G3087" i="1"/>
  <c r="F3087" i="1"/>
  <c r="H3086" i="1"/>
  <c r="G3086" i="1"/>
  <c r="G3088" i="1" s="1"/>
  <c r="F3086" i="1"/>
  <c r="H3079" i="1"/>
  <c r="G3079" i="1"/>
  <c r="F3079" i="1"/>
  <c r="H3077" i="1"/>
  <c r="G3077" i="1"/>
  <c r="F3077" i="1"/>
  <c r="H3066" i="1"/>
  <c r="G3066" i="1"/>
  <c r="F3066" i="1"/>
  <c r="H3065" i="1"/>
  <c r="G3065" i="1"/>
  <c r="F3065" i="1"/>
  <c r="H3059" i="1"/>
  <c r="G3059" i="1"/>
  <c r="F3059" i="1"/>
  <c r="H3057" i="1"/>
  <c r="G3057" i="1"/>
  <c r="F3057" i="1"/>
  <c r="H3048" i="1"/>
  <c r="G3048" i="1"/>
  <c r="F3048" i="1"/>
  <c r="H3047" i="1"/>
  <c r="G3047" i="1"/>
  <c r="F3047" i="1"/>
  <c r="F3049" i="1" s="1"/>
  <c r="H3041" i="1"/>
  <c r="G3041" i="1"/>
  <c r="F3041" i="1"/>
  <c r="H3040" i="1"/>
  <c r="G3040" i="1"/>
  <c r="F3040" i="1"/>
  <c r="H3031" i="1"/>
  <c r="G3031" i="1"/>
  <c r="F3031" i="1"/>
  <c r="H3029" i="1"/>
  <c r="G3029" i="1"/>
  <c r="F3029" i="1"/>
  <c r="H3026" i="1"/>
  <c r="G3026" i="1"/>
  <c r="G3027" i="1" s="1"/>
  <c r="F3026" i="1"/>
  <c r="H3023" i="1"/>
  <c r="G3023" i="1"/>
  <c r="F3023" i="1"/>
  <c r="H3020" i="1"/>
  <c r="G3020" i="1"/>
  <c r="F3020" i="1"/>
  <c r="H3015" i="1"/>
  <c r="G3015" i="1"/>
  <c r="F3015" i="1"/>
  <c r="H3008" i="1"/>
  <c r="G3008" i="1"/>
  <c r="F3008" i="1"/>
  <c r="H3007" i="1"/>
  <c r="H3009" i="1" s="1"/>
  <c r="G3007" i="1"/>
  <c r="F3007" i="1"/>
  <c r="H3002" i="1"/>
  <c r="G3002" i="1"/>
  <c r="F3002" i="1"/>
  <c r="H3000" i="1"/>
  <c r="G3000" i="1"/>
  <c r="F3000" i="1"/>
  <c r="H2989" i="1"/>
  <c r="G2989" i="1"/>
  <c r="F2989" i="1"/>
  <c r="H2988" i="1"/>
  <c r="G2988" i="1"/>
  <c r="F2988" i="1"/>
  <c r="F2990" i="1" s="1"/>
  <c r="H2971" i="1"/>
  <c r="G2971" i="1"/>
  <c r="F2971" i="1"/>
  <c r="H2969" i="1"/>
  <c r="G2969" i="1"/>
  <c r="F2969" i="1"/>
  <c r="H2957" i="1"/>
  <c r="G2957" i="1"/>
  <c r="F2957" i="1"/>
  <c r="H2954" i="1"/>
  <c r="G2954" i="1"/>
  <c r="F2954" i="1"/>
  <c r="H2939" i="1"/>
  <c r="G2939" i="1"/>
  <c r="F2939" i="1"/>
  <c r="H2932" i="1"/>
  <c r="G2932" i="1"/>
  <c r="F2932" i="1"/>
  <c r="H2914" i="1"/>
  <c r="G2914" i="1"/>
  <c r="F2914" i="1"/>
  <c r="H2912" i="1"/>
  <c r="G2912" i="1"/>
  <c r="F2912" i="1"/>
  <c r="H2904" i="1"/>
  <c r="G2904" i="1"/>
  <c r="F2904" i="1"/>
  <c r="H2903" i="1"/>
  <c r="G2903" i="1"/>
  <c r="F2903" i="1"/>
  <c r="F2905" i="1" s="1"/>
  <c r="H2895" i="1"/>
  <c r="G2895" i="1"/>
  <c r="F2895" i="1"/>
  <c r="H2894" i="1"/>
  <c r="G2894" i="1"/>
  <c r="F2894" i="1"/>
  <c r="H2887" i="1"/>
  <c r="G2887" i="1"/>
  <c r="F2887" i="1"/>
  <c r="H2883" i="1"/>
  <c r="G2883" i="1"/>
  <c r="F2883" i="1"/>
  <c r="H2871" i="1"/>
  <c r="G2871" i="1"/>
  <c r="F2871" i="1"/>
  <c r="H2870" i="1"/>
  <c r="G2870" i="1"/>
  <c r="F2870" i="1"/>
  <c r="H2863" i="1"/>
  <c r="G2863" i="1"/>
  <c r="F2863" i="1"/>
  <c r="H2862" i="1"/>
  <c r="H2864" i="1" s="1"/>
  <c r="G2862" i="1"/>
  <c r="F2862" i="1"/>
  <c r="H2856" i="1"/>
  <c r="G2856" i="1"/>
  <c r="F2856" i="1"/>
  <c r="H2855" i="1"/>
  <c r="H2857" i="1" s="1"/>
  <c r="G2855" i="1"/>
  <c r="F2855" i="1"/>
  <c r="H2850" i="1"/>
  <c r="G2850" i="1"/>
  <c r="F2850" i="1"/>
  <c r="H2847" i="1"/>
  <c r="G2847" i="1"/>
  <c r="F2847" i="1"/>
  <c r="H2842" i="1"/>
  <c r="G2842" i="1"/>
  <c r="F2842" i="1"/>
  <c r="H2839" i="1"/>
  <c r="G2839" i="1"/>
  <c r="F2839" i="1"/>
  <c r="H2829" i="1"/>
  <c r="G2829" i="1"/>
  <c r="F2829" i="1"/>
  <c r="H2828" i="1"/>
  <c r="G2828" i="1"/>
  <c r="F2828" i="1"/>
  <c r="H2818" i="1"/>
  <c r="G2818" i="1"/>
  <c r="F2818" i="1"/>
  <c r="H2817" i="1"/>
  <c r="G2817" i="1"/>
  <c r="F2817" i="1"/>
  <c r="H2811" i="1"/>
  <c r="G2811" i="1"/>
  <c r="F2811" i="1"/>
  <c r="H2810" i="1"/>
  <c r="G2810" i="1"/>
  <c r="F2810" i="1"/>
  <c r="H2806" i="1"/>
  <c r="G2806" i="1"/>
  <c r="F2806" i="1"/>
  <c r="H2804" i="1"/>
  <c r="G2804" i="1"/>
  <c r="F2804" i="1"/>
  <c r="H2791" i="1"/>
  <c r="G2791" i="1"/>
  <c r="F2791" i="1"/>
  <c r="H2786" i="1"/>
  <c r="G2786" i="1"/>
  <c r="F2786" i="1"/>
  <c r="H2777" i="1"/>
  <c r="G2777" i="1"/>
  <c r="F2777" i="1"/>
  <c r="H2776" i="1"/>
  <c r="H2778" i="1" s="1"/>
  <c r="G2776" i="1"/>
  <c r="F2776" i="1"/>
  <c r="H2770" i="1"/>
  <c r="G2770" i="1"/>
  <c r="F2770" i="1"/>
  <c r="H2769" i="1"/>
  <c r="G2769" i="1"/>
  <c r="F2769" i="1"/>
  <c r="H2763" i="1"/>
  <c r="G2763" i="1"/>
  <c r="F2763" i="1"/>
  <c r="H2761" i="1"/>
  <c r="G2761" i="1"/>
  <c r="F2761" i="1"/>
  <c r="H2751" i="1"/>
  <c r="G2751" i="1"/>
  <c r="F2751" i="1"/>
  <c r="H2749" i="1"/>
  <c r="G2749" i="1"/>
  <c r="F2749" i="1"/>
  <c r="H2741" i="1"/>
  <c r="G2741" i="1"/>
  <c r="F2741" i="1"/>
  <c r="H2739" i="1"/>
  <c r="G2739" i="1"/>
  <c r="F2739" i="1"/>
  <c r="H2733" i="1"/>
  <c r="G2733" i="1"/>
  <c r="F2733" i="1"/>
  <c r="H2732" i="1"/>
  <c r="G2732" i="1"/>
  <c r="F2732" i="1"/>
  <c r="H2728" i="1"/>
  <c r="G2728" i="1"/>
  <c r="F2728" i="1"/>
  <c r="H2727" i="1"/>
  <c r="G2727" i="1"/>
  <c r="F2727" i="1"/>
  <c r="F2729" i="1" s="1"/>
  <c r="H2717" i="1"/>
  <c r="G2717" i="1"/>
  <c r="F2717" i="1"/>
  <c r="H2716" i="1"/>
  <c r="G2716" i="1"/>
  <c r="F2716" i="1"/>
  <c r="F2718" i="1" s="1"/>
  <c r="H2712" i="1"/>
  <c r="G2712" i="1"/>
  <c r="F2712" i="1"/>
  <c r="H2711" i="1"/>
  <c r="G2711" i="1"/>
  <c r="F2711" i="1"/>
  <c r="H2706" i="1"/>
  <c r="G2706" i="1"/>
  <c r="F2706" i="1"/>
  <c r="H2704" i="1"/>
  <c r="G2704" i="1"/>
  <c r="F2704" i="1"/>
  <c r="H2698" i="1"/>
  <c r="G2698" i="1"/>
  <c r="F2698" i="1"/>
  <c r="H2696" i="1"/>
  <c r="G2696" i="1"/>
  <c r="F2696" i="1"/>
  <c r="H2687" i="1"/>
  <c r="G2687" i="1"/>
  <c r="F2687" i="1"/>
  <c r="H2676" i="1"/>
  <c r="G2676" i="1"/>
  <c r="F2676" i="1"/>
  <c r="H2646" i="1"/>
  <c r="G2646" i="1"/>
  <c r="F2646" i="1"/>
  <c r="H2645" i="1"/>
  <c r="H2647" i="1" s="1"/>
  <c r="G2645" i="1"/>
  <c r="F2645" i="1"/>
  <c r="H2632" i="1"/>
  <c r="G2632" i="1"/>
  <c r="F2632" i="1"/>
  <c r="H2623" i="1"/>
  <c r="G2623" i="1"/>
  <c r="F2623" i="1"/>
  <c r="H2609" i="1"/>
  <c r="G2609" i="1"/>
  <c r="F2609" i="1"/>
  <c r="H2597" i="1"/>
  <c r="G2597" i="1"/>
  <c r="F2597" i="1"/>
  <c r="H2576" i="1"/>
  <c r="G2576" i="1"/>
  <c r="F2576" i="1"/>
  <c r="H2562" i="1"/>
  <c r="G2562" i="1"/>
  <c r="F2562" i="1"/>
  <c r="H2551" i="1"/>
  <c r="G2551" i="1"/>
  <c r="F2551" i="1"/>
  <c r="H2550" i="1"/>
  <c r="H2552" i="1" s="1"/>
  <c r="G2550" i="1"/>
  <c r="F2550" i="1"/>
  <c r="H2546" i="1"/>
  <c r="G2546" i="1"/>
  <c r="F2546" i="1"/>
  <c r="H2544" i="1"/>
  <c r="G2544" i="1"/>
  <c r="F2544" i="1"/>
  <c r="H2534" i="1"/>
  <c r="G2534" i="1"/>
  <c r="F2534" i="1"/>
  <c r="H2531" i="1"/>
  <c r="G2531" i="1"/>
  <c r="F2531" i="1"/>
  <c r="H2515" i="1"/>
  <c r="G2515" i="1"/>
  <c r="F2515" i="1"/>
  <c r="H2514" i="1"/>
  <c r="G2514" i="1"/>
  <c r="F2514" i="1"/>
  <c r="H2510" i="1"/>
  <c r="G2510" i="1"/>
  <c r="F2510" i="1"/>
  <c r="H2507" i="1"/>
  <c r="G2507" i="1"/>
  <c r="F2507" i="1"/>
  <c r="H2492" i="1"/>
  <c r="G2492" i="1"/>
  <c r="F2492" i="1"/>
  <c r="H2491" i="1"/>
  <c r="G2491" i="1"/>
  <c r="F2491" i="1"/>
  <c r="H2485" i="1"/>
  <c r="G2485" i="1"/>
  <c r="F2485" i="1"/>
  <c r="H2484" i="1"/>
  <c r="G2484" i="1"/>
  <c r="F2484" i="1"/>
  <c r="H2479" i="1"/>
  <c r="G2479" i="1"/>
  <c r="F2479" i="1"/>
  <c r="H2477" i="1"/>
  <c r="G2477" i="1"/>
  <c r="F2477" i="1"/>
  <c r="H2469" i="1"/>
  <c r="G2469" i="1"/>
  <c r="F2469" i="1"/>
  <c r="H2468" i="1"/>
  <c r="G2468" i="1"/>
  <c r="F2468" i="1"/>
  <c r="H2440" i="1"/>
  <c r="G2440" i="1"/>
  <c r="F2440" i="1"/>
  <c r="H2439" i="1"/>
  <c r="G2439" i="1"/>
  <c r="F2439" i="1"/>
  <c r="H2431" i="1"/>
  <c r="G2431" i="1"/>
  <c r="F2431" i="1"/>
  <c r="H2425" i="1"/>
  <c r="G2425" i="1"/>
  <c r="F2425" i="1"/>
  <c r="H2396" i="1"/>
  <c r="G2396" i="1"/>
  <c r="F2396" i="1"/>
  <c r="H2395" i="1"/>
  <c r="G2395" i="1"/>
  <c r="F2395" i="1"/>
  <c r="H2390" i="1"/>
  <c r="G2390" i="1"/>
  <c r="F2390" i="1"/>
  <c r="H2389" i="1"/>
  <c r="G2389" i="1"/>
  <c r="F2389" i="1"/>
  <c r="H2382" i="1"/>
  <c r="G2382" i="1"/>
  <c r="F2382" i="1"/>
  <c r="H2381" i="1"/>
  <c r="G2381" i="1"/>
  <c r="F2381" i="1"/>
  <c r="H2371" i="1"/>
  <c r="G2371" i="1"/>
  <c r="F2371" i="1"/>
  <c r="H2366" i="1"/>
  <c r="G2366" i="1"/>
  <c r="F2366" i="1"/>
  <c r="H2330" i="1"/>
  <c r="G2330" i="1"/>
  <c r="F2330" i="1"/>
  <c r="H2329" i="1"/>
  <c r="G2329" i="1"/>
  <c r="F2329" i="1"/>
  <c r="H2323" i="1"/>
  <c r="G2323" i="1"/>
  <c r="F2323" i="1"/>
  <c r="H2322" i="1"/>
  <c r="G2322" i="1"/>
  <c r="F2322" i="1"/>
  <c r="H2316" i="1"/>
  <c r="G2316" i="1"/>
  <c r="F2316" i="1"/>
  <c r="H2315" i="1"/>
  <c r="G2315" i="1"/>
  <c r="F2315" i="1"/>
  <c r="H2309" i="1"/>
  <c r="G2309" i="1"/>
  <c r="F2309" i="1"/>
  <c r="H2307" i="1"/>
  <c r="G2307" i="1"/>
  <c r="F2307" i="1"/>
  <c r="H2300" i="1"/>
  <c r="G2300" i="1"/>
  <c r="F2300" i="1"/>
  <c r="H2299" i="1"/>
  <c r="G2299" i="1"/>
  <c r="G2301" i="1" s="1"/>
  <c r="F2299" i="1"/>
  <c r="H2294" i="1"/>
  <c r="G2294" i="1"/>
  <c r="F2294" i="1"/>
  <c r="H2288" i="1"/>
  <c r="G2288" i="1"/>
  <c r="F2288" i="1"/>
  <c r="H2258" i="1"/>
  <c r="G2258" i="1"/>
  <c r="F2258" i="1"/>
  <c r="H2255" i="1"/>
  <c r="G2255" i="1"/>
  <c r="F2255" i="1"/>
  <c r="H2206" i="1"/>
  <c r="G2206" i="1"/>
  <c r="F2206" i="1"/>
  <c r="H2205" i="1"/>
  <c r="G2205" i="1"/>
  <c r="G2207" i="1" s="1"/>
  <c r="F2205" i="1"/>
  <c r="H2194" i="1"/>
  <c r="G2194" i="1"/>
  <c r="F2194" i="1"/>
  <c r="H2193" i="1"/>
  <c r="G2193" i="1"/>
  <c r="F2193" i="1"/>
  <c r="H2186" i="1"/>
  <c r="G2186" i="1"/>
  <c r="F2186" i="1"/>
  <c r="H2185" i="1"/>
  <c r="G2185" i="1"/>
  <c r="F2185" i="1"/>
  <c r="H2171" i="1"/>
  <c r="G2171" i="1"/>
  <c r="F2171" i="1"/>
  <c r="H2170" i="1"/>
  <c r="G2170" i="1"/>
  <c r="F2170" i="1"/>
  <c r="H2163" i="1"/>
  <c r="G2163" i="1"/>
  <c r="F2163" i="1"/>
  <c r="H2162" i="1"/>
  <c r="G2162" i="1"/>
  <c r="G2164" i="1" s="1"/>
  <c r="F2162" i="1"/>
  <c r="H2138" i="1"/>
  <c r="G2138" i="1"/>
  <c r="F2138" i="1"/>
  <c r="H2137" i="1"/>
  <c r="H2139" i="1" s="1"/>
  <c r="G2137" i="1"/>
  <c r="F2137" i="1"/>
  <c r="H2124" i="1"/>
  <c r="G2124" i="1"/>
  <c r="F2124" i="1"/>
  <c r="H2123" i="1"/>
  <c r="G2123" i="1"/>
  <c r="G2125" i="1" s="1"/>
  <c r="F2123" i="1"/>
  <c r="H2109" i="1"/>
  <c r="G2109" i="1"/>
  <c r="F2109" i="1"/>
  <c r="H2106" i="1"/>
  <c r="G2106" i="1"/>
  <c r="F2106" i="1"/>
  <c r="H2097" i="1"/>
  <c r="G2097" i="1"/>
  <c r="F2097" i="1"/>
  <c r="H2096" i="1"/>
  <c r="G2096" i="1"/>
  <c r="G2098" i="1" s="1"/>
  <c r="F2096" i="1"/>
  <c r="H2090" i="1"/>
  <c r="G2090" i="1"/>
  <c r="F2090" i="1"/>
  <c r="H2083" i="1"/>
  <c r="G2083" i="1"/>
  <c r="F2083" i="1"/>
  <c r="H2039" i="1"/>
  <c r="G2039" i="1"/>
  <c r="F2039" i="1"/>
  <c r="H2035" i="1"/>
  <c r="G2035" i="1"/>
  <c r="F2035" i="1"/>
  <c r="F2030" i="1"/>
  <c r="H2029" i="1"/>
  <c r="H2031" i="1" s="1"/>
  <c r="G2029" i="1"/>
  <c r="G2031" i="1" s="1"/>
  <c r="F2029" i="1"/>
  <c r="H2003" i="1"/>
  <c r="G2003" i="1"/>
  <c r="F2003" i="1"/>
  <c r="H1999" i="1"/>
  <c r="G1999" i="1"/>
  <c r="F1999" i="1"/>
  <c r="H1986" i="1"/>
  <c r="G1986" i="1"/>
  <c r="F1986" i="1"/>
  <c r="H1979" i="1"/>
  <c r="G1979" i="1"/>
  <c r="F1979" i="1"/>
  <c r="H1958" i="1"/>
  <c r="G1958" i="1"/>
  <c r="F1958" i="1"/>
  <c r="H1955" i="1"/>
  <c r="G1955" i="1"/>
  <c r="F1955" i="1"/>
  <c r="H1944" i="1"/>
  <c r="G1944" i="1"/>
  <c r="F1944" i="1"/>
  <c r="H1943" i="1"/>
  <c r="G1943" i="1"/>
  <c r="F1943" i="1"/>
  <c r="F1945" i="1" s="1"/>
  <c r="H1922" i="1"/>
  <c r="G1922" i="1"/>
  <c r="F1922" i="1"/>
  <c r="H1921" i="1"/>
  <c r="G1921" i="1"/>
  <c r="G1923" i="1" s="1"/>
  <c r="F1921" i="1"/>
  <c r="H1915" i="1"/>
  <c r="G1915" i="1"/>
  <c r="F1915" i="1"/>
  <c r="H1914" i="1"/>
  <c r="G1914" i="1"/>
  <c r="F1914" i="1"/>
  <c r="F1916" i="1" s="1"/>
  <c r="H1909" i="1"/>
  <c r="G1909" i="1"/>
  <c r="F1909" i="1"/>
  <c r="H1908" i="1"/>
  <c r="G1908" i="1"/>
  <c r="G1910" i="1" s="1"/>
  <c r="F1908" i="1"/>
  <c r="H1897" i="1"/>
  <c r="G1897" i="1"/>
  <c r="F1897" i="1"/>
  <c r="H1896" i="1"/>
  <c r="G1896" i="1"/>
  <c r="G1898" i="1" s="1"/>
  <c r="F1896" i="1"/>
  <c r="H1891" i="1"/>
  <c r="G1891" i="1"/>
  <c r="F1891" i="1"/>
  <c r="H1890" i="1"/>
  <c r="H1892" i="1" s="1"/>
  <c r="G1890" i="1"/>
  <c r="F1890" i="1"/>
  <c r="H1877" i="1"/>
  <c r="G1877" i="1"/>
  <c r="F1877" i="1"/>
  <c r="H1876" i="1"/>
  <c r="G1876" i="1"/>
  <c r="F1876" i="1"/>
  <c r="F1878" i="1" s="1"/>
  <c r="H1866" i="1"/>
  <c r="G1866" i="1"/>
  <c r="F1866" i="1"/>
  <c r="H1863" i="1"/>
  <c r="G1863" i="1"/>
  <c r="F1863" i="1"/>
  <c r="H1856" i="1"/>
  <c r="G1856" i="1"/>
  <c r="F1856" i="1"/>
  <c r="H1854" i="1"/>
  <c r="G1854" i="1"/>
  <c r="F1854" i="1"/>
  <c r="H1833" i="1"/>
  <c r="G1833" i="1"/>
  <c r="F1833" i="1"/>
  <c r="H1832" i="1"/>
  <c r="H1834" i="1" s="1"/>
  <c r="G1832" i="1"/>
  <c r="G1834" i="1" s="1"/>
  <c r="F1832" i="1"/>
  <c r="H1825" i="1"/>
  <c r="G1825" i="1"/>
  <c r="F1825" i="1"/>
  <c r="H1823" i="1"/>
  <c r="G1823" i="1"/>
  <c r="F1823" i="1"/>
  <c r="H1816" i="1"/>
  <c r="G1816" i="1"/>
  <c r="F1816" i="1"/>
  <c r="H1815" i="1"/>
  <c r="G1815" i="1"/>
  <c r="F1815" i="1"/>
  <c r="H1811" i="1"/>
  <c r="G1811" i="1"/>
  <c r="F1811" i="1"/>
  <c r="H1807" i="1"/>
  <c r="G1807" i="1"/>
  <c r="F1807" i="1"/>
  <c r="H1801" i="1"/>
  <c r="G1801" i="1"/>
  <c r="F1801" i="1"/>
  <c r="H1800" i="1"/>
  <c r="H1802" i="1" s="1"/>
  <c r="G1800" i="1"/>
  <c r="F1800" i="1"/>
  <c r="H1788" i="1"/>
  <c r="G1788" i="1"/>
  <c r="F1788" i="1"/>
  <c r="H1787" i="1"/>
  <c r="G1787" i="1"/>
  <c r="F1787" i="1"/>
  <c r="H1783" i="1"/>
  <c r="G1783" i="1"/>
  <c r="F1783" i="1"/>
  <c r="H1781" i="1"/>
  <c r="G1781" i="1"/>
  <c r="F1781" i="1"/>
  <c r="H1777" i="1"/>
  <c r="G1777" i="1"/>
  <c r="F1777" i="1"/>
  <c r="H1775" i="1"/>
  <c r="G1775" i="1"/>
  <c r="F1775" i="1"/>
  <c r="H1755" i="1"/>
  <c r="G1755" i="1"/>
  <c r="F1755" i="1"/>
  <c r="H1754" i="1"/>
  <c r="H1756" i="1" s="1"/>
  <c r="G1754" i="1"/>
  <c r="F1754" i="1"/>
  <c r="H1744" i="1"/>
  <c r="G1744" i="1"/>
  <c r="F1744" i="1"/>
  <c r="H1743" i="1"/>
  <c r="G1743" i="1"/>
  <c r="F1743" i="1"/>
  <c r="H1739" i="1"/>
  <c r="G1739" i="1"/>
  <c r="F1739" i="1"/>
  <c r="H1738" i="1"/>
  <c r="G1738" i="1"/>
  <c r="F1738" i="1"/>
  <c r="H1734" i="1"/>
  <c r="G1734" i="1"/>
  <c r="F1734" i="1"/>
  <c r="H1728" i="1"/>
  <c r="G1728" i="1"/>
  <c r="F1728" i="1"/>
  <c r="H1717" i="1"/>
  <c r="G1717" i="1"/>
  <c r="F1717" i="1"/>
  <c r="H1716" i="1"/>
  <c r="H1718" i="1" s="1"/>
  <c r="G1716" i="1"/>
  <c r="F1716" i="1"/>
  <c r="H1700" i="1"/>
  <c r="G1700" i="1"/>
  <c r="F1700" i="1"/>
  <c r="H1699" i="1"/>
  <c r="G1699" i="1"/>
  <c r="F1699" i="1"/>
  <c r="H1693" i="1"/>
  <c r="G1693" i="1"/>
  <c r="F1693" i="1"/>
  <c r="H1691" i="1"/>
  <c r="G1691" i="1"/>
  <c r="F1691" i="1"/>
  <c r="H1670" i="1"/>
  <c r="G1670" i="1"/>
  <c r="F1670" i="1"/>
  <c r="H1669" i="1"/>
  <c r="G1669" i="1"/>
  <c r="G1671" i="1" s="1"/>
  <c r="F1669" i="1"/>
  <c r="H1662" i="1"/>
  <c r="G1662" i="1"/>
  <c r="F1662" i="1"/>
  <c r="H1660" i="1"/>
  <c r="G1660" i="1"/>
  <c r="F1660" i="1"/>
  <c r="H1652" i="1"/>
  <c r="G1652" i="1"/>
  <c r="F1652" i="1"/>
  <c r="H1651" i="1"/>
  <c r="G1651" i="1"/>
  <c r="F1651" i="1"/>
  <c r="H1646" i="1"/>
  <c r="G1646" i="1"/>
  <c r="F1646" i="1"/>
  <c r="H1645" i="1"/>
  <c r="G1645" i="1"/>
  <c r="F1645" i="1"/>
  <c r="H1639" i="1"/>
  <c r="G1639" i="1"/>
  <c r="F1639" i="1"/>
  <c r="H1638" i="1"/>
  <c r="G1638" i="1"/>
  <c r="F1638" i="1"/>
  <c r="F1640" i="1" s="1"/>
  <c r="H1633" i="1"/>
  <c r="G1633" i="1"/>
  <c r="F1633" i="1"/>
  <c r="H1632" i="1"/>
  <c r="G1632" i="1"/>
  <c r="F1632" i="1"/>
  <c r="H1622" i="1"/>
  <c r="G1622" i="1"/>
  <c r="F1622" i="1"/>
  <c r="H1621" i="1"/>
  <c r="G1621" i="1"/>
  <c r="F1621" i="1"/>
  <c r="H1615" i="1"/>
  <c r="G1615" i="1"/>
  <c r="F1615" i="1"/>
  <c r="H1614" i="1"/>
  <c r="G1614" i="1"/>
  <c r="F1614" i="1"/>
  <c r="H1602" i="1"/>
  <c r="G1602" i="1"/>
  <c r="F1602" i="1"/>
  <c r="H1601" i="1"/>
  <c r="G1601" i="1"/>
  <c r="F1601" i="1"/>
  <c r="F1603" i="1" s="1"/>
  <c r="H1590" i="1"/>
  <c r="G1590" i="1"/>
  <c r="F1590" i="1"/>
  <c r="H1586" i="1"/>
  <c r="G1586" i="1"/>
  <c r="F1586" i="1"/>
  <c r="H1574" i="1"/>
  <c r="G1574" i="1"/>
  <c r="F1574" i="1"/>
  <c r="H1573" i="1"/>
  <c r="G1573" i="1"/>
  <c r="F1573" i="1"/>
  <c r="H1568" i="1"/>
  <c r="G1568" i="1"/>
  <c r="F1568" i="1"/>
  <c r="H1567" i="1"/>
  <c r="G1567" i="1"/>
  <c r="F1567" i="1"/>
  <c r="H1561" i="1"/>
  <c r="G1561" i="1"/>
  <c r="F1561" i="1"/>
  <c r="H1560" i="1"/>
  <c r="G1560" i="1"/>
  <c r="G1562" i="1" s="1"/>
  <c r="F1560" i="1"/>
  <c r="F1562" i="1" s="1"/>
  <c r="H1555" i="1"/>
  <c r="G1555" i="1"/>
  <c r="F1555" i="1"/>
  <c r="H1554" i="1"/>
  <c r="G1554" i="1"/>
  <c r="F1554" i="1"/>
  <c r="H1550" i="1"/>
  <c r="G1550" i="1"/>
  <c r="F1550" i="1"/>
  <c r="H1549" i="1"/>
  <c r="G1549" i="1"/>
  <c r="F1549" i="1"/>
  <c r="H1544" i="1"/>
  <c r="G1544" i="1"/>
  <c r="F1544" i="1"/>
  <c r="H1543" i="1"/>
  <c r="G1543" i="1"/>
  <c r="G1545" i="1" s="1"/>
  <c r="F1543" i="1"/>
  <c r="H1539" i="1"/>
  <c r="G1539" i="1"/>
  <c r="F1539" i="1"/>
  <c r="H1537" i="1"/>
  <c r="G1537" i="1"/>
  <c r="F1537" i="1"/>
  <c r="H1528" i="1"/>
  <c r="G1528" i="1"/>
  <c r="F1528" i="1"/>
  <c r="H1527" i="1"/>
  <c r="H1529" i="1" s="1"/>
  <c r="G1527" i="1"/>
  <c r="G1529" i="1" s="1"/>
  <c r="F1527" i="1"/>
  <c r="H1515" i="1"/>
  <c r="G1515" i="1"/>
  <c r="F1515" i="1"/>
  <c r="H1513" i="1"/>
  <c r="G1513" i="1"/>
  <c r="F1513" i="1"/>
  <c r="H1505" i="1"/>
  <c r="G1505" i="1"/>
  <c r="F1505" i="1"/>
  <c r="H1504" i="1"/>
  <c r="G1504" i="1"/>
  <c r="F1504" i="1"/>
  <c r="H1498" i="1"/>
  <c r="G1498" i="1"/>
  <c r="F1498" i="1"/>
  <c r="H1496" i="1"/>
  <c r="G1496" i="1"/>
  <c r="F1496" i="1"/>
  <c r="H1481" i="1"/>
  <c r="G1481" i="1"/>
  <c r="F1481" i="1"/>
  <c r="H1478" i="1"/>
  <c r="G1478" i="1"/>
  <c r="F1478" i="1"/>
  <c r="H1467" i="1"/>
  <c r="G1467" i="1"/>
  <c r="F1467" i="1"/>
  <c r="H1466" i="1"/>
  <c r="G1466" i="1"/>
  <c r="F1466" i="1"/>
  <c r="H1460" i="1"/>
  <c r="G1460" i="1"/>
  <c r="F1460" i="1"/>
  <c r="H1459" i="1"/>
  <c r="G1459" i="1"/>
  <c r="F1459" i="1"/>
  <c r="H1455" i="1"/>
  <c r="G1455" i="1"/>
  <c r="F1455" i="1"/>
  <c r="H1452" i="1"/>
  <c r="G1452" i="1"/>
  <c r="F1452" i="1"/>
  <c r="H1437" i="1"/>
  <c r="G1437" i="1"/>
  <c r="F1437" i="1"/>
  <c r="H1434" i="1"/>
  <c r="G1434" i="1"/>
  <c r="F1434" i="1"/>
  <c r="H1409" i="1"/>
  <c r="G1409" i="1"/>
  <c r="F1409" i="1"/>
  <c r="H1408" i="1"/>
  <c r="G1408" i="1"/>
  <c r="F1408" i="1"/>
  <c r="F1410" i="1" s="1"/>
  <c r="H1401" i="1"/>
  <c r="G1401" i="1"/>
  <c r="F1401" i="1"/>
  <c r="H1400" i="1"/>
  <c r="G1400" i="1"/>
  <c r="F1400" i="1"/>
  <c r="H1380" i="1"/>
  <c r="G1380" i="1"/>
  <c r="F1380" i="1"/>
  <c r="H1375" i="1"/>
  <c r="G1375" i="1"/>
  <c r="F1375" i="1"/>
  <c r="H1361" i="1"/>
  <c r="G1361" i="1"/>
  <c r="F1361" i="1"/>
  <c r="H1357" i="1"/>
  <c r="G1357" i="1"/>
  <c r="F1357" i="1"/>
  <c r="H1332" i="1"/>
  <c r="G1332" i="1"/>
  <c r="F1332" i="1"/>
  <c r="H1331" i="1"/>
  <c r="G1331" i="1"/>
  <c r="F1331" i="1"/>
  <c r="H1324" i="1"/>
  <c r="G1324" i="1"/>
  <c r="F1324" i="1"/>
  <c r="H1323" i="1"/>
  <c r="G1323" i="1"/>
  <c r="G1325" i="1" s="1"/>
  <c r="F1323" i="1"/>
  <c r="H1309" i="1"/>
  <c r="G1309" i="1"/>
  <c r="F1309" i="1"/>
  <c r="H1304" i="1"/>
  <c r="G1304" i="1"/>
  <c r="F1304" i="1"/>
  <c r="H1279" i="1"/>
  <c r="G1279" i="1"/>
  <c r="F1279" i="1"/>
  <c r="H1275" i="1"/>
  <c r="G1275" i="1"/>
  <c r="F1275" i="1"/>
  <c r="H1269" i="1"/>
  <c r="G1269" i="1"/>
  <c r="F1269" i="1"/>
  <c r="H1267" i="1"/>
  <c r="G1267" i="1"/>
  <c r="F1267" i="1"/>
  <c r="H1247" i="1"/>
  <c r="G1247" i="1"/>
  <c r="F1247" i="1"/>
  <c r="H1246" i="1"/>
  <c r="G1246" i="1"/>
  <c r="F1246" i="1"/>
  <c r="H1240" i="1"/>
  <c r="G1240" i="1"/>
  <c r="F1240" i="1"/>
  <c r="H1239" i="1"/>
  <c r="G1239" i="1"/>
  <c r="G1241" i="1" s="1"/>
  <c r="F1239" i="1"/>
  <c r="H1222" i="1"/>
  <c r="G1222" i="1"/>
  <c r="F1222" i="1"/>
  <c r="H1217" i="1"/>
  <c r="G1217" i="1"/>
  <c r="F1217" i="1"/>
  <c r="H1212" i="1"/>
  <c r="G1212" i="1"/>
  <c r="F1212" i="1"/>
  <c r="H1207" i="1"/>
  <c r="G1207" i="1"/>
  <c r="F1207" i="1"/>
  <c r="H1200" i="1"/>
  <c r="G1200" i="1"/>
  <c r="F1200" i="1"/>
  <c r="H1195" i="1"/>
  <c r="G1195" i="1"/>
  <c r="F1195" i="1"/>
  <c r="H1174" i="1"/>
  <c r="G1174" i="1"/>
  <c r="F1174" i="1"/>
  <c r="H1173" i="1"/>
  <c r="G1173" i="1"/>
  <c r="F1173" i="1"/>
  <c r="H1167" i="1"/>
  <c r="G1167" i="1"/>
  <c r="F1167" i="1"/>
  <c r="H1166" i="1"/>
  <c r="H1168" i="1" s="1"/>
  <c r="G1166" i="1"/>
  <c r="F1166" i="1"/>
  <c r="H1151" i="1"/>
  <c r="G1151" i="1"/>
  <c r="F1151" i="1"/>
  <c r="H1141" i="1"/>
  <c r="G1141" i="1"/>
  <c r="F1141" i="1"/>
  <c r="H1131" i="1"/>
  <c r="G1131" i="1"/>
  <c r="F1131" i="1"/>
  <c r="H1128" i="1"/>
  <c r="G1128" i="1"/>
  <c r="F1128" i="1"/>
  <c r="H1107" i="1"/>
  <c r="G1107" i="1"/>
  <c r="F1107" i="1"/>
  <c r="H1106" i="1"/>
  <c r="G1106" i="1"/>
  <c r="G1108" i="1" s="1"/>
  <c r="F1106" i="1"/>
  <c r="H1100" i="1"/>
  <c r="G1100" i="1"/>
  <c r="F1100" i="1"/>
  <c r="H1099" i="1"/>
  <c r="G1099" i="1"/>
  <c r="F1099" i="1"/>
  <c r="H1080" i="1"/>
  <c r="G1080" i="1"/>
  <c r="F1080" i="1"/>
  <c r="H1077" i="1"/>
  <c r="G1077" i="1"/>
  <c r="F1077" i="1"/>
  <c r="H1073" i="1"/>
  <c r="G1073" i="1"/>
  <c r="F1073" i="1"/>
  <c r="H1071" i="1"/>
  <c r="G1071" i="1"/>
  <c r="F1071" i="1"/>
  <c r="H1049" i="1"/>
  <c r="G1049" i="1"/>
  <c r="F1049" i="1"/>
  <c r="H1048" i="1"/>
  <c r="G1048" i="1"/>
  <c r="F1048" i="1"/>
  <c r="H1043" i="1"/>
  <c r="G1043" i="1"/>
  <c r="F1043" i="1"/>
  <c r="H1040" i="1"/>
  <c r="G1040" i="1"/>
  <c r="F1040" i="1"/>
  <c r="H1032" i="1"/>
  <c r="G1032" i="1"/>
  <c r="F1032" i="1"/>
  <c r="H1029" i="1"/>
  <c r="G1029" i="1"/>
  <c r="F1029" i="1"/>
  <c r="H1025" i="1"/>
  <c r="G1025" i="1"/>
  <c r="F1025" i="1"/>
  <c r="H1023" i="1"/>
  <c r="G1023" i="1"/>
  <c r="F1023" i="1"/>
  <c r="H999" i="1"/>
  <c r="G999" i="1"/>
  <c r="F999" i="1"/>
  <c r="H994" i="1"/>
  <c r="G994" i="1"/>
  <c r="F994" i="1"/>
  <c r="H985" i="1"/>
  <c r="G985" i="1"/>
  <c r="F985" i="1"/>
  <c r="H984" i="1"/>
  <c r="G984" i="1"/>
  <c r="F984" i="1"/>
  <c r="H979" i="1"/>
  <c r="G979" i="1"/>
  <c r="F979" i="1"/>
  <c r="H976" i="1"/>
  <c r="G976" i="1"/>
  <c r="F976" i="1"/>
  <c r="H958" i="1"/>
  <c r="G958" i="1"/>
  <c r="F958" i="1"/>
  <c r="H957" i="1"/>
  <c r="H959" i="1" s="1"/>
  <c r="G957" i="1"/>
  <c r="G959" i="1" s="1"/>
  <c r="F957" i="1"/>
  <c r="H951" i="1"/>
  <c r="G951" i="1"/>
  <c r="F951" i="1"/>
  <c r="H950" i="1"/>
  <c r="G950" i="1"/>
  <c r="F950" i="1"/>
  <c r="H943" i="1"/>
  <c r="G943" i="1"/>
  <c r="F943" i="1"/>
  <c r="H941" i="1"/>
  <c r="G941" i="1"/>
  <c r="F941" i="1"/>
  <c r="H934" i="1"/>
  <c r="G934" i="1"/>
  <c r="F934" i="1"/>
  <c r="H933" i="1"/>
  <c r="G933" i="1"/>
  <c r="G935" i="1" s="1"/>
  <c r="F933" i="1"/>
  <c r="F935" i="1" s="1"/>
  <c r="H922" i="1"/>
  <c r="G922" i="1"/>
  <c r="F922" i="1"/>
  <c r="H921" i="1"/>
  <c r="G921" i="1"/>
  <c r="F921" i="1"/>
  <c r="H916" i="1"/>
  <c r="G916" i="1"/>
  <c r="F916" i="1"/>
  <c r="H915" i="1"/>
  <c r="G915" i="1"/>
  <c r="G917" i="1" s="1"/>
  <c r="F915" i="1"/>
  <c r="H909" i="1"/>
  <c r="G909" i="1"/>
  <c r="F909" i="1"/>
  <c r="H908" i="1"/>
  <c r="G908" i="1"/>
  <c r="F908" i="1"/>
  <c r="H902" i="1"/>
  <c r="G902" i="1"/>
  <c r="F902" i="1"/>
  <c r="H901" i="1"/>
  <c r="G901" i="1"/>
  <c r="F901" i="1"/>
  <c r="H895" i="1"/>
  <c r="G895" i="1"/>
  <c r="F895" i="1"/>
  <c r="H894" i="1"/>
  <c r="H896" i="1" s="1"/>
  <c r="G894" i="1"/>
  <c r="G896" i="1" s="1"/>
  <c r="F894" i="1"/>
  <c r="H888" i="1"/>
  <c r="G888" i="1"/>
  <c r="F888" i="1"/>
  <c r="H887" i="1"/>
  <c r="G887" i="1"/>
  <c r="F887" i="1"/>
  <c r="H880" i="1"/>
  <c r="G880" i="1"/>
  <c r="F880" i="1"/>
  <c r="H879" i="1"/>
  <c r="H881" i="1" s="1"/>
  <c r="G879" i="1"/>
  <c r="F879" i="1"/>
  <c r="H874" i="1"/>
  <c r="G874" i="1"/>
  <c r="F874" i="1"/>
  <c r="H872" i="1"/>
  <c r="G872" i="1"/>
  <c r="F872" i="1"/>
  <c r="H866" i="1"/>
  <c r="G866" i="1"/>
  <c r="F866" i="1"/>
  <c r="H863" i="1"/>
  <c r="G863" i="1"/>
  <c r="F863" i="1"/>
  <c r="H855" i="1"/>
  <c r="G855" i="1"/>
  <c r="F855" i="1"/>
  <c r="H854" i="1"/>
  <c r="G854" i="1"/>
  <c r="G856" i="1" s="1"/>
  <c r="F854" i="1"/>
  <c r="H850" i="1"/>
  <c r="G850" i="1"/>
  <c r="F850" i="1"/>
  <c r="H849" i="1"/>
  <c r="G849" i="1"/>
  <c r="F849" i="1"/>
  <c r="H840" i="1"/>
  <c r="G840" i="1"/>
  <c r="F840" i="1"/>
  <c r="H836" i="1"/>
  <c r="G836" i="1"/>
  <c r="F836" i="1"/>
  <c r="H826" i="1"/>
  <c r="G826" i="1"/>
  <c r="F826" i="1"/>
  <c r="H825" i="1"/>
  <c r="H827" i="1" s="1"/>
  <c r="G825" i="1"/>
  <c r="G827" i="1" s="1"/>
  <c r="F825" i="1"/>
  <c r="H818" i="1"/>
  <c r="G818" i="1"/>
  <c r="F818" i="1"/>
  <c r="H817" i="1"/>
  <c r="G817" i="1"/>
  <c r="F817" i="1"/>
  <c r="H811" i="1"/>
  <c r="G811" i="1"/>
  <c r="F811" i="1"/>
  <c r="H809" i="1"/>
  <c r="G809" i="1"/>
  <c r="F809" i="1"/>
  <c r="H803" i="1"/>
  <c r="G803" i="1"/>
  <c r="F803" i="1"/>
  <c r="H800" i="1"/>
  <c r="G800" i="1"/>
  <c r="F800" i="1"/>
  <c r="H791" i="1"/>
  <c r="G791" i="1"/>
  <c r="F791" i="1"/>
  <c r="H790" i="1"/>
  <c r="G790" i="1"/>
  <c r="F790" i="1"/>
  <c r="H785" i="1"/>
  <c r="G785" i="1"/>
  <c r="F785" i="1"/>
  <c r="H784" i="1"/>
  <c r="G784" i="1"/>
  <c r="G786" i="1" s="1"/>
  <c r="F784" i="1"/>
  <c r="H779" i="1"/>
  <c r="H780" i="1" s="1"/>
  <c r="G779" i="1"/>
  <c r="G780" i="1" s="1"/>
  <c r="F779" i="1"/>
  <c r="F780" i="1" s="1"/>
  <c r="H776" i="1"/>
  <c r="G776" i="1"/>
  <c r="F776" i="1"/>
  <c r="H769" i="1"/>
  <c r="G769" i="1"/>
  <c r="F769" i="1"/>
  <c r="H767" i="1"/>
  <c r="G767" i="1"/>
  <c r="F767" i="1"/>
  <c r="H761" i="1"/>
  <c r="G761" i="1"/>
  <c r="F761" i="1"/>
  <c r="H758" i="1"/>
  <c r="G758" i="1"/>
  <c r="F758" i="1"/>
  <c r="H744" i="1"/>
  <c r="G744" i="1"/>
  <c r="F744" i="1"/>
  <c r="H735" i="1"/>
  <c r="G735" i="1"/>
  <c r="F735" i="1"/>
  <c r="H724" i="1"/>
  <c r="G724" i="1"/>
  <c r="F724" i="1"/>
  <c r="H723" i="1"/>
  <c r="H725" i="1" s="1"/>
  <c r="G723" i="1"/>
  <c r="F723" i="1"/>
  <c r="H717" i="1"/>
  <c r="G717" i="1"/>
  <c r="F717" i="1"/>
  <c r="H712" i="1"/>
  <c r="G712" i="1"/>
  <c r="F712" i="1"/>
  <c r="H679" i="1"/>
  <c r="G679" i="1"/>
  <c r="F679" i="1"/>
  <c r="F680" i="1" s="1"/>
  <c r="H677" i="1"/>
  <c r="G677" i="1"/>
  <c r="F677" i="1"/>
  <c r="H674" i="1"/>
  <c r="G674" i="1"/>
  <c r="F674" i="1"/>
  <c r="H665" i="1"/>
  <c r="G665" i="1"/>
  <c r="F665" i="1"/>
  <c r="H632" i="1"/>
  <c r="G632" i="1"/>
  <c r="F632" i="1"/>
  <c r="H623" i="1"/>
  <c r="G623" i="1"/>
  <c r="F623" i="1"/>
  <c r="H591" i="1"/>
  <c r="G591" i="1"/>
  <c r="F591" i="1"/>
  <c r="H582" i="1"/>
  <c r="G582" i="1"/>
  <c r="F582" i="1"/>
  <c r="H549" i="1"/>
  <c r="G549" i="1"/>
  <c r="F549" i="1"/>
  <c r="H540" i="1"/>
  <c r="G540" i="1"/>
  <c r="F540" i="1"/>
  <c r="H507" i="1"/>
  <c r="G507" i="1"/>
  <c r="F507" i="1"/>
  <c r="H498" i="1"/>
  <c r="G498" i="1"/>
  <c r="F498" i="1"/>
  <c r="H464" i="1"/>
  <c r="G464" i="1"/>
  <c r="F464" i="1"/>
  <c r="H456" i="1"/>
  <c r="G456" i="1"/>
  <c r="F456" i="1"/>
  <c r="H423" i="1"/>
  <c r="G423" i="1"/>
  <c r="F423" i="1"/>
  <c r="H416" i="1"/>
  <c r="G416" i="1"/>
  <c r="F416" i="1"/>
  <c r="H381" i="1"/>
  <c r="G381" i="1"/>
  <c r="F381" i="1"/>
  <c r="H380" i="1"/>
  <c r="H382" i="1" s="1"/>
  <c r="G380" i="1"/>
  <c r="G382" i="1" s="1"/>
  <c r="F380" i="1"/>
  <c r="H366" i="1"/>
  <c r="G366" i="1"/>
  <c r="F366" i="1"/>
  <c r="H365" i="1"/>
  <c r="G365" i="1"/>
  <c r="G367" i="1" s="1"/>
  <c r="F365" i="1"/>
  <c r="H354" i="1"/>
  <c r="G354" i="1"/>
  <c r="F354" i="1"/>
  <c r="H350" i="1"/>
  <c r="G350" i="1"/>
  <c r="F350" i="1"/>
  <c r="H339" i="1"/>
  <c r="G339" i="1"/>
  <c r="F339" i="1"/>
  <c r="H336" i="1"/>
  <c r="G336" i="1"/>
  <c r="F336" i="1"/>
  <c r="H326" i="1"/>
  <c r="G326" i="1"/>
  <c r="F326" i="1"/>
  <c r="H325" i="1"/>
  <c r="G325" i="1"/>
  <c r="F325" i="1"/>
  <c r="H321" i="1"/>
  <c r="G321" i="1"/>
  <c r="F321" i="1"/>
  <c r="H318" i="1"/>
  <c r="G318" i="1"/>
  <c r="F318" i="1"/>
  <c r="H305" i="1"/>
  <c r="G305" i="1"/>
  <c r="F305" i="1"/>
  <c r="H302" i="1"/>
  <c r="G302" i="1"/>
  <c r="F302" i="1"/>
  <c r="H288" i="1"/>
  <c r="G288" i="1"/>
  <c r="F288" i="1"/>
  <c r="H285" i="1"/>
  <c r="G285" i="1"/>
  <c r="F285" i="1"/>
  <c r="H275" i="1"/>
  <c r="G275" i="1"/>
  <c r="F275" i="1"/>
  <c r="H263" i="1"/>
  <c r="G263" i="1"/>
  <c r="F263" i="1"/>
  <c r="H223" i="1"/>
  <c r="G223" i="1"/>
  <c r="F223" i="1"/>
  <c r="H222" i="1"/>
  <c r="G222" i="1"/>
  <c r="G224" i="1" s="1"/>
  <c r="F222" i="1"/>
  <c r="H192" i="1"/>
  <c r="G192" i="1"/>
  <c r="F192" i="1"/>
  <c r="H187" i="1"/>
  <c r="G187" i="1"/>
  <c r="F187" i="1"/>
  <c r="H178" i="1"/>
  <c r="G178" i="1"/>
  <c r="F178" i="1"/>
  <c r="H177" i="1"/>
  <c r="G177" i="1"/>
  <c r="F177" i="1"/>
  <c r="H172" i="1"/>
  <c r="G172" i="1"/>
  <c r="F172" i="1"/>
  <c r="H171" i="1"/>
  <c r="G171" i="1"/>
  <c r="F171" i="1"/>
  <c r="H165" i="1"/>
  <c r="G165" i="1"/>
  <c r="F165" i="1"/>
  <c r="H164" i="1"/>
  <c r="G164" i="1"/>
  <c r="F164" i="1"/>
  <c r="H158" i="1"/>
  <c r="G158" i="1"/>
  <c r="F158" i="1"/>
  <c r="H157" i="1"/>
  <c r="H159" i="1" s="1"/>
  <c r="G157" i="1"/>
  <c r="F157" i="1"/>
  <c r="H151" i="1"/>
  <c r="G151" i="1"/>
  <c r="F151" i="1"/>
  <c r="H150" i="1"/>
  <c r="G150" i="1"/>
  <c r="G152" i="1" s="1"/>
  <c r="F150" i="1"/>
  <c r="F152" i="1" s="1"/>
  <c r="H145" i="1"/>
  <c r="G145" i="1"/>
  <c r="F145" i="1"/>
  <c r="H144" i="1"/>
  <c r="H146" i="1" s="1"/>
  <c r="G144" i="1"/>
  <c r="G146" i="1" s="1"/>
  <c r="F144" i="1"/>
  <c r="H140" i="1"/>
  <c r="G140" i="1"/>
  <c r="F140" i="1"/>
  <c r="H139" i="1"/>
  <c r="G139" i="1"/>
  <c r="G141" i="1" s="1"/>
  <c r="F139" i="1"/>
  <c r="H133" i="1"/>
  <c r="G133" i="1"/>
  <c r="F133" i="1"/>
  <c r="H132" i="1"/>
  <c r="G132" i="1"/>
  <c r="F132" i="1"/>
  <c r="H124" i="1"/>
  <c r="G124" i="1"/>
  <c r="F124" i="1"/>
  <c r="H123" i="1"/>
  <c r="G123" i="1"/>
  <c r="F123" i="1"/>
  <c r="H116" i="1"/>
  <c r="G116" i="1"/>
  <c r="F116" i="1"/>
  <c r="H112" i="1"/>
  <c r="G112" i="1"/>
  <c r="F112" i="1"/>
  <c r="H99" i="1"/>
  <c r="G99" i="1"/>
  <c r="F99" i="1"/>
  <c r="H98" i="1"/>
  <c r="G98" i="1"/>
  <c r="F98" i="1"/>
  <c r="H84" i="1"/>
  <c r="G84" i="1"/>
  <c r="F84" i="1"/>
  <c r="H82" i="1"/>
  <c r="G82" i="1"/>
  <c r="F82" i="1"/>
  <c r="H60" i="1"/>
  <c r="G60" i="1"/>
  <c r="F60" i="1"/>
  <c r="H57" i="1"/>
  <c r="G57" i="1"/>
  <c r="F57" i="1"/>
  <c r="H26" i="1"/>
  <c r="G26" i="1"/>
  <c r="F26" i="1"/>
  <c r="H25" i="1"/>
  <c r="H27" i="1" s="1"/>
  <c r="G25" i="1"/>
  <c r="G27" i="1" s="1"/>
  <c r="F25" i="1"/>
  <c r="H21" i="1"/>
  <c r="G21" i="1"/>
  <c r="F21" i="1"/>
  <c r="H19" i="1"/>
  <c r="G19" i="1"/>
  <c r="F19" i="1"/>
  <c r="G2372" i="1" l="1"/>
  <c r="F2486" i="1"/>
  <c r="G3207" i="1"/>
  <c r="H3511" i="1"/>
  <c r="F3522" i="1"/>
  <c r="G1310" i="1"/>
  <c r="F27" i="1"/>
  <c r="F134" i="1"/>
  <c r="H141" i="1"/>
  <c r="F146" i="1"/>
  <c r="H224" i="1"/>
  <c r="H367" i="1"/>
  <c r="F382" i="1"/>
  <c r="G680" i="1"/>
  <c r="F792" i="1"/>
  <c r="H819" i="1"/>
  <c r="F851" i="1"/>
  <c r="H889" i="1"/>
  <c r="F910" i="1"/>
  <c r="G910" i="1"/>
  <c r="F923" i="1"/>
  <c r="G923" i="1"/>
  <c r="H952" i="1"/>
  <c r="F986" i="1"/>
  <c r="H1050" i="1"/>
  <c r="F1101" i="1"/>
  <c r="H1175" i="1"/>
  <c r="H1241" i="1"/>
  <c r="F1325" i="1"/>
  <c r="F1545" i="1"/>
  <c r="F1569" i="1"/>
  <c r="F1616" i="1"/>
  <c r="F1647" i="1"/>
  <c r="G1784" i="1"/>
  <c r="H1898" i="1"/>
  <c r="H1945" i="1"/>
  <c r="G2110" i="1"/>
  <c r="F2139" i="1"/>
  <c r="H2187" i="1"/>
  <c r="F2317" i="1"/>
  <c r="H2324" i="1"/>
  <c r="F2383" i="1"/>
  <c r="H2391" i="1"/>
  <c r="G2397" i="1"/>
  <c r="F2441" i="1"/>
  <c r="H2470" i="1"/>
  <c r="F2493" i="1"/>
  <c r="H2511" i="1"/>
  <c r="F2516" i="1"/>
  <c r="F2577" i="1"/>
  <c r="H2610" i="1"/>
  <c r="H2713" i="1"/>
  <c r="G2819" i="1"/>
  <c r="G2896" i="1"/>
  <c r="G2990" i="1"/>
  <c r="F3021" i="1"/>
  <c r="H3042" i="1"/>
  <c r="H3060" i="1"/>
  <c r="H3080" i="1"/>
  <c r="F3119" i="1"/>
  <c r="H3128" i="1"/>
  <c r="H3143" i="1"/>
  <c r="F3166" i="1"/>
  <c r="F3296" i="1"/>
  <c r="F3535" i="1"/>
  <c r="H3541" i="1"/>
  <c r="G3603" i="1"/>
  <c r="F3698" i="1"/>
  <c r="F3765" i="1"/>
  <c r="F1033" i="1"/>
  <c r="F1575" i="1"/>
  <c r="H1591" i="1"/>
  <c r="F3529" i="1"/>
  <c r="G22" i="1"/>
  <c r="G100" i="1"/>
  <c r="G166" i="1"/>
  <c r="G819" i="1"/>
  <c r="G1050" i="1"/>
  <c r="G1333" i="1"/>
  <c r="F2164" i="1"/>
  <c r="H2172" i="1"/>
  <c r="F2207" i="1"/>
  <c r="H2331" i="1"/>
  <c r="H2397" i="1"/>
  <c r="G2516" i="1"/>
  <c r="G2830" i="1"/>
  <c r="G2864" i="1"/>
  <c r="G2905" i="1"/>
  <c r="H3659" i="1"/>
  <c r="H3684" i="1"/>
  <c r="H3715" i="1"/>
  <c r="H3749" i="1"/>
  <c r="H3765" i="1"/>
  <c r="F3771" i="1"/>
  <c r="G1591" i="1"/>
  <c r="H1812" i="1"/>
  <c r="G2915" i="1"/>
  <c r="F718" i="1"/>
  <c r="G1381" i="1"/>
  <c r="G1456" i="1"/>
  <c r="G1540" i="1"/>
  <c r="G1551" i="1"/>
  <c r="G1640" i="1"/>
  <c r="F1653" i="1"/>
  <c r="H1663" i="1"/>
  <c r="F1735" i="1"/>
  <c r="H1740" i="1"/>
  <c r="F1898" i="1"/>
  <c r="F2187" i="1"/>
  <c r="H3501" i="1"/>
  <c r="G3522" i="1"/>
  <c r="H3522" i="1"/>
  <c r="G3549" i="1"/>
  <c r="G3734" i="1"/>
  <c r="H745" i="1"/>
  <c r="F762" i="1"/>
  <c r="H770" i="1"/>
  <c r="H804" i="1"/>
  <c r="H875" i="1"/>
  <c r="F959" i="1"/>
  <c r="H1033" i="1"/>
  <c r="F1132" i="1"/>
  <c r="F1402" i="1"/>
  <c r="H1410" i="1"/>
  <c r="F1438" i="1"/>
  <c r="F2872" i="1"/>
  <c r="H2888" i="1"/>
  <c r="F2896" i="1"/>
  <c r="H944" i="1"/>
  <c r="G2091" i="1"/>
  <c r="F2851" i="1"/>
  <c r="G2940" i="1"/>
  <c r="G3182" i="1"/>
  <c r="G3313" i="1"/>
  <c r="H3580" i="1"/>
  <c r="F3596" i="1"/>
  <c r="F3646" i="1"/>
  <c r="H3757" i="1"/>
  <c r="G1074" i="1"/>
  <c r="F276" i="1"/>
  <c r="G276" i="1"/>
  <c r="F867" i="1"/>
  <c r="G1033" i="1"/>
  <c r="H1044" i="1"/>
  <c r="F1152" i="1"/>
  <c r="F1241" i="1"/>
  <c r="G1280" i="1"/>
  <c r="F1310" i="1"/>
  <c r="G2577" i="1"/>
  <c r="G2792" i="1"/>
  <c r="F22" i="1"/>
  <c r="F125" i="1"/>
  <c r="H134" i="1"/>
  <c r="F141" i="1"/>
  <c r="F179" i="1"/>
  <c r="H193" i="1"/>
  <c r="F224" i="1"/>
  <c r="F340" i="1"/>
  <c r="H355" i="1"/>
  <c r="F367" i="1"/>
  <c r="F592" i="1"/>
  <c r="H633" i="1"/>
  <c r="F675" i="1"/>
  <c r="F770" i="1"/>
  <c r="F804" i="1"/>
  <c r="F841" i="1"/>
  <c r="H851" i="1"/>
  <c r="F875" i="1"/>
  <c r="F903" i="1"/>
  <c r="H910" i="1"/>
  <c r="G986" i="1"/>
  <c r="G1026" i="1"/>
  <c r="F1074" i="1"/>
  <c r="G1175" i="1"/>
  <c r="F1499" i="1"/>
  <c r="F1540" i="1"/>
  <c r="F1867" i="1"/>
  <c r="H1987" i="1"/>
  <c r="H2040" i="1"/>
  <c r="H2310" i="1"/>
  <c r="F2331" i="1"/>
  <c r="H2372" i="1"/>
  <c r="F2699" i="1"/>
  <c r="G2843" i="1"/>
  <c r="H3003" i="1"/>
  <c r="H3207" i="1"/>
  <c r="F3223" i="1"/>
  <c r="H3232" i="1"/>
  <c r="F3240" i="1"/>
  <c r="F3264" i="1"/>
  <c r="H3596" i="1"/>
  <c r="G804" i="1"/>
  <c r="G2511" i="1"/>
  <c r="F2972" i="1"/>
  <c r="G3143" i="1"/>
  <c r="H3250" i="1"/>
  <c r="H1280" i="1"/>
  <c r="H1857" i="1"/>
  <c r="F61" i="1"/>
  <c r="F289" i="1"/>
  <c r="G322" i="1"/>
  <c r="F424" i="1"/>
  <c r="G508" i="1"/>
  <c r="G675" i="1"/>
  <c r="G792" i="1"/>
  <c r="F827" i="1"/>
  <c r="G875" i="1"/>
  <c r="G889" i="1"/>
  <c r="F980" i="1"/>
  <c r="H986" i="1"/>
  <c r="G1101" i="1"/>
  <c r="G1132" i="1"/>
  <c r="G1152" i="1"/>
  <c r="H1152" i="1"/>
  <c r="F1201" i="1"/>
  <c r="H1213" i="1"/>
  <c r="F1461" i="1"/>
  <c r="H1468" i="1"/>
  <c r="G1778" i="1"/>
  <c r="G1812" i="1"/>
  <c r="F1826" i="1"/>
  <c r="G1867" i="1"/>
  <c r="F2110" i="1"/>
  <c r="F2310" i="1"/>
  <c r="H2317" i="1"/>
  <c r="F2324" i="1"/>
  <c r="G2688" i="1"/>
  <c r="H2742" i="1"/>
  <c r="F2830" i="1"/>
  <c r="F2915" i="1"/>
  <c r="H3049" i="1"/>
  <c r="G3240" i="1"/>
  <c r="G3264" i="1"/>
  <c r="F3684" i="1"/>
  <c r="H3691" i="1"/>
  <c r="F3715" i="1"/>
  <c r="H812" i="1"/>
  <c r="F1026" i="1"/>
  <c r="H100" i="1"/>
  <c r="F117" i="1"/>
  <c r="H125" i="1"/>
  <c r="H166" i="1"/>
  <c r="F173" i="1"/>
  <c r="H179" i="1"/>
  <c r="H322" i="1"/>
  <c r="F327" i="1"/>
  <c r="H340" i="1"/>
  <c r="H508" i="1"/>
  <c r="F550" i="1"/>
  <c r="H592" i="1"/>
  <c r="G745" i="1"/>
  <c r="G851" i="1"/>
  <c r="G867" i="1"/>
  <c r="F896" i="1"/>
  <c r="H935" i="1"/>
  <c r="G952" i="1"/>
  <c r="H1402" i="1"/>
  <c r="H1438" i="1"/>
  <c r="G1616" i="1"/>
  <c r="F1694" i="1"/>
  <c r="H1701" i="1"/>
  <c r="H1735" i="1"/>
  <c r="G1857" i="1"/>
  <c r="H2004" i="1"/>
  <c r="G2470" i="1"/>
  <c r="H2493" i="1"/>
  <c r="F2511" i="1"/>
  <c r="F2535" i="1"/>
  <c r="H2577" i="1"/>
  <c r="F2610" i="1"/>
  <c r="F2647" i="1"/>
  <c r="H2771" i="1"/>
  <c r="H2792" i="1"/>
  <c r="G2851" i="1"/>
  <c r="G2958" i="1"/>
  <c r="G3009" i="1"/>
  <c r="F3095" i="1"/>
  <c r="H3102" i="1"/>
  <c r="H3119" i="1"/>
  <c r="H3134" i="1"/>
  <c r="F3143" i="1"/>
  <c r="F3250" i="1"/>
  <c r="G3273" i="1"/>
  <c r="G3646" i="1"/>
  <c r="H85" i="1"/>
  <c r="H306" i="1"/>
  <c r="H465" i="1"/>
  <c r="G718" i="1"/>
  <c r="H276" i="1"/>
  <c r="G61" i="1"/>
  <c r="G289" i="1"/>
  <c r="G424" i="1"/>
  <c r="H680" i="1"/>
  <c r="H22" i="1"/>
  <c r="G85" i="1"/>
  <c r="G117" i="1"/>
  <c r="G159" i="1"/>
  <c r="G173" i="1"/>
  <c r="F193" i="1"/>
  <c r="G306" i="1"/>
  <c r="G327" i="1"/>
  <c r="F355" i="1"/>
  <c r="G465" i="1"/>
  <c r="G550" i="1"/>
  <c r="F633" i="1"/>
  <c r="H675" i="1"/>
  <c r="G1499" i="1"/>
  <c r="G725" i="1"/>
  <c r="G762" i="1"/>
  <c r="H786" i="1"/>
  <c r="F819" i="1"/>
  <c r="H856" i="1"/>
  <c r="F889" i="1"/>
  <c r="H917" i="1"/>
  <c r="F952" i="1"/>
  <c r="G1000" i="1"/>
  <c r="H1000" i="1"/>
  <c r="F1050" i="1"/>
  <c r="H1108" i="1"/>
  <c r="F1175" i="1"/>
  <c r="F1248" i="1"/>
  <c r="H1270" i="1"/>
  <c r="F1280" i="1"/>
  <c r="F1456" i="1"/>
  <c r="G1461" i="1"/>
  <c r="H1499" i="1"/>
  <c r="F1506" i="1"/>
  <c r="H1516" i="1"/>
  <c r="F1529" i="1"/>
  <c r="H1623" i="1"/>
  <c r="H1640" i="1"/>
  <c r="G1701" i="1"/>
  <c r="G1735" i="1"/>
  <c r="F1778" i="1"/>
  <c r="F1812" i="1"/>
  <c r="G1878" i="1"/>
  <c r="F1959" i="1"/>
  <c r="G2004" i="1"/>
  <c r="G2195" i="1"/>
  <c r="H2295" i="1"/>
  <c r="F2301" i="1"/>
  <c r="G2391" i="1"/>
  <c r="H2441" i="1"/>
  <c r="G2480" i="1"/>
  <c r="G2547" i="1"/>
  <c r="F2688" i="1"/>
  <c r="G2713" i="1"/>
  <c r="H2734" i="1"/>
  <c r="F2742" i="1"/>
  <c r="G2752" i="1"/>
  <c r="H2807" i="1"/>
  <c r="F2843" i="1"/>
  <c r="H2851" i="1"/>
  <c r="F2888" i="1"/>
  <c r="G2972" i="1"/>
  <c r="F3003" i="1"/>
  <c r="F3027" i="1"/>
  <c r="G3042" i="1"/>
  <c r="F3060" i="1"/>
  <c r="G3080" i="1"/>
  <c r="G3102" i="1"/>
  <c r="H3113" i="1"/>
  <c r="G3119" i="1"/>
  <c r="F3207" i="1"/>
  <c r="G3250" i="1"/>
  <c r="H3281" i="1"/>
  <c r="H3368" i="1"/>
  <c r="F3491" i="1"/>
  <c r="G3501" i="1"/>
  <c r="H3549" i="1"/>
  <c r="F3564" i="1"/>
  <c r="G3684" i="1"/>
  <c r="G3715" i="1"/>
  <c r="H3771" i="1"/>
  <c r="F3780" i="1"/>
  <c r="H1074" i="1"/>
  <c r="F1081" i="1"/>
  <c r="H1101" i="1"/>
  <c r="F1213" i="1"/>
  <c r="G1213" i="1"/>
  <c r="H1223" i="1"/>
  <c r="H1362" i="1"/>
  <c r="F1381" i="1"/>
  <c r="G1438" i="1"/>
  <c r="G1468" i="1"/>
  <c r="H1482" i="1"/>
  <c r="F1551" i="1"/>
  <c r="H1556" i="1"/>
  <c r="F1623" i="1"/>
  <c r="H1634" i="1"/>
  <c r="H1647" i="1"/>
  <c r="G1663" i="1"/>
  <c r="G1718" i="1"/>
  <c r="G1740" i="1"/>
  <c r="G1756" i="1"/>
  <c r="F1784" i="1"/>
  <c r="H1789" i="1"/>
  <c r="F1817" i="1"/>
  <c r="H1826" i="1"/>
  <c r="F1834" i="1"/>
  <c r="F1857" i="1"/>
  <c r="F1910" i="1"/>
  <c r="G1945" i="1"/>
  <c r="G2040" i="1"/>
  <c r="H2091" i="1"/>
  <c r="F2098" i="1"/>
  <c r="G2139" i="1"/>
  <c r="H2164" i="1"/>
  <c r="G2187" i="1"/>
  <c r="G2331" i="1"/>
  <c r="F2397" i="1"/>
  <c r="F2480" i="1"/>
  <c r="G2552" i="1"/>
  <c r="H2633" i="1"/>
  <c r="F2734" i="1"/>
  <c r="G2764" i="1"/>
  <c r="G2778" i="1"/>
  <c r="F2807" i="1"/>
  <c r="H2812" i="1"/>
  <c r="F2819" i="1"/>
  <c r="F2864" i="1"/>
  <c r="F2940" i="1"/>
  <c r="H2958" i="1"/>
  <c r="G3021" i="1"/>
  <c r="G3095" i="1"/>
  <c r="G3113" i="1"/>
  <c r="F3176" i="1"/>
  <c r="H3182" i="1"/>
  <c r="H3296" i="1"/>
  <c r="F3368" i="1"/>
  <c r="H3443" i="1"/>
  <c r="F3471" i="1"/>
  <c r="G3564" i="1"/>
  <c r="H3564" i="1"/>
  <c r="G3580" i="1"/>
  <c r="H3615" i="1"/>
  <c r="H3729" i="1"/>
  <c r="F3734" i="1"/>
  <c r="G3743" i="1"/>
  <c r="H3780" i="1"/>
  <c r="F85" i="1"/>
  <c r="G125" i="1"/>
  <c r="F159" i="1"/>
  <c r="G179" i="1"/>
  <c r="F306" i="1"/>
  <c r="G340" i="1"/>
  <c r="F465" i="1"/>
  <c r="G592" i="1"/>
  <c r="F725" i="1"/>
  <c r="G770" i="1"/>
  <c r="H792" i="1"/>
  <c r="H867" i="1"/>
  <c r="H923" i="1"/>
  <c r="H1026" i="1"/>
  <c r="H1132" i="1"/>
  <c r="F1333" i="1"/>
  <c r="G1959" i="1"/>
  <c r="G3060" i="1"/>
  <c r="F3580" i="1"/>
  <c r="H117" i="1"/>
  <c r="H173" i="1"/>
  <c r="H327" i="1"/>
  <c r="H550" i="1"/>
  <c r="H762" i="1"/>
  <c r="F786" i="1"/>
  <c r="F812" i="1"/>
  <c r="G812" i="1"/>
  <c r="G841" i="1"/>
  <c r="H841" i="1"/>
  <c r="F856" i="1"/>
  <c r="F881" i="1"/>
  <c r="G881" i="1"/>
  <c r="G903" i="1"/>
  <c r="H903" i="1"/>
  <c r="F917" i="1"/>
  <c r="F944" i="1"/>
  <c r="G944" i="1"/>
  <c r="G980" i="1"/>
  <c r="H980" i="1"/>
  <c r="F1000" i="1"/>
  <c r="F1044" i="1"/>
  <c r="G1044" i="1"/>
  <c r="G1081" i="1"/>
  <c r="H1081" i="1"/>
  <c r="F1108" i="1"/>
  <c r="F1168" i="1"/>
  <c r="G1168" i="1"/>
  <c r="G1201" i="1"/>
  <c r="G1223" i="1"/>
  <c r="G1248" i="1"/>
  <c r="H1248" i="1"/>
  <c r="H1333" i="1"/>
  <c r="G1402" i="1"/>
  <c r="G1603" i="1"/>
  <c r="G1634" i="1"/>
  <c r="F1671" i="1"/>
  <c r="G1694" i="1"/>
  <c r="F1789" i="1"/>
  <c r="G1892" i="1"/>
  <c r="H1910" i="1"/>
  <c r="H3240" i="1"/>
  <c r="G3443" i="1"/>
  <c r="F3743" i="1"/>
  <c r="H61" i="1"/>
  <c r="F100" i="1"/>
  <c r="G134" i="1"/>
  <c r="H152" i="1"/>
  <c r="F166" i="1"/>
  <c r="G193" i="1"/>
  <c r="H289" i="1"/>
  <c r="F322" i="1"/>
  <c r="G355" i="1"/>
  <c r="H424" i="1"/>
  <c r="F508" i="1"/>
  <c r="G633" i="1"/>
  <c r="H718" i="1"/>
  <c r="F745" i="1"/>
  <c r="F1270" i="1"/>
  <c r="G1362" i="1"/>
  <c r="H1381" i="1"/>
  <c r="F1468" i="1"/>
  <c r="F1516" i="1"/>
  <c r="G1556" i="1"/>
  <c r="H1562" i="1"/>
  <c r="H1569" i="1"/>
  <c r="G1647" i="1"/>
  <c r="H1653" i="1"/>
  <c r="F1663" i="1"/>
  <c r="F1740" i="1"/>
  <c r="H1745" i="1"/>
  <c r="F1756" i="1"/>
  <c r="G1789" i="1"/>
  <c r="H1923" i="1"/>
  <c r="F2040" i="1"/>
  <c r="H2125" i="1"/>
  <c r="F2432" i="1"/>
  <c r="F2752" i="1"/>
  <c r="H3646" i="1"/>
  <c r="G3659" i="1"/>
  <c r="G1482" i="1"/>
  <c r="G1506" i="1"/>
  <c r="H1506" i="1"/>
  <c r="H1551" i="1"/>
  <c r="G1569" i="1"/>
  <c r="H1575" i="1"/>
  <c r="F1591" i="1"/>
  <c r="G1623" i="1"/>
  <c r="F1701" i="1"/>
  <c r="F1745" i="1"/>
  <c r="G1802" i="1"/>
  <c r="G1817" i="1"/>
  <c r="H1817" i="1"/>
  <c r="H1878" i="1"/>
  <c r="H1916" i="1"/>
  <c r="F1923" i="1"/>
  <c r="F1987" i="1"/>
  <c r="G1987" i="1"/>
  <c r="F2031" i="1"/>
  <c r="F2091" i="1"/>
  <c r="H2110" i="1"/>
  <c r="F2125" i="1"/>
  <c r="H2259" i="1"/>
  <c r="F2295" i="1"/>
  <c r="G2310" i="1"/>
  <c r="G2383" i="1"/>
  <c r="H2480" i="1"/>
  <c r="F2547" i="1"/>
  <c r="F2633" i="1"/>
  <c r="G2647" i="1"/>
  <c r="G2718" i="1"/>
  <c r="G2729" i="1"/>
  <c r="H2729" i="1"/>
  <c r="G2742" i="1"/>
  <c r="G2771" i="1"/>
  <c r="F2792" i="1"/>
  <c r="H2896" i="1"/>
  <c r="H2905" i="1"/>
  <c r="H2990" i="1"/>
  <c r="F3009" i="1"/>
  <c r="G3049" i="1"/>
  <c r="F3088" i="1"/>
  <c r="G3281" i="1"/>
  <c r="F3348" i="1"/>
  <c r="G3511" i="1"/>
  <c r="F3541" i="1"/>
  <c r="H3609" i="1"/>
  <c r="G3677" i="1"/>
  <c r="G3757" i="1"/>
  <c r="H2098" i="1"/>
  <c r="F2195" i="1"/>
  <c r="H2207" i="1"/>
  <c r="G2295" i="1"/>
  <c r="G2317" i="1"/>
  <c r="F2372" i="1"/>
  <c r="H2383" i="1"/>
  <c r="F2391" i="1"/>
  <c r="G2441" i="1"/>
  <c r="G2699" i="1"/>
  <c r="H2707" i="1"/>
  <c r="H2718" i="1"/>
  <c r="F2764" i="1"/>
  <c r="H2819" i="1"/>
  <c r="H2972" i="1"/>
  <c r="H3032" i="1"/>
  <c r="H3067" i="1"/>
  <c r="F3080" i="1"/>
  <c r="F3128" i="1"/>
  <c r="H3304" i="1"/>
  <c r="F3313" i="1"/>
  <c r="F3501" i="1"/>
  <c r="F3706" i="1"/>
  <c r="F3749" i="1"/>
  <c r="F3273" i="1"/>
  <c r="G3368" i="1"/>
  <c r="F3615" i="1"/>
  <c r="H3629" i="1"/>
  <c r="F3652" i="1"/>
  <c r="H3677" i="1"/>
  <c r="G3749" i="1"/>
  <c r="G3780" i="1"/>
  <c r="F2172" i="1"/>
  <c r="G2172" i="1"/>
  <c r="H2195" i="1"/>
  <c r="F2259" i="1"/>
  <c r="G2259" i="1"/>
  <c r="H2301" i="1"/>
  <c r="G2324" i="1"/>
  <c r="G2432" i="1"/>
  <c r="H2432" i="1"/>
  <c r="F2470" i="1"/>
  <c r="G2486" i="1"/>
  <c r="H2486" i="1"/>
  <c r="G2535" i="1"/>
  <c r="H2547" i="1"/>
  <c r="G2707" i="1"/>
  <c r="F2771" i="1"/>
  <c r="F2812" i="1"/>
  <c r="G2857" i="1"/>
  <c r="G2872" i="1"/>
  <c r="H2872" i="1"/>
  <c r="H2940" i="1"/>
  <c r="G3032" i="1"/>
  <c r="F3067" i="1"/>
  <c r="H3088" i="1"/>
  <c r="F3102" i="1"/>
  <c r="F3134" i="1"/>
  <c r="G3176" i="1"/>
  <c r="G3195" i="1"/>
  <c r="G3223" i="1"/>
  <c r="H3223" i="1"/>
  <c r="H3273" i="1"/>
  <c r="F3304" i="1"/>
  <c r="H3348" i="1"/>
  <c r="F3443" i="1"/>
  <c r="G3471" i="1"/>
  <c r="H3491" i="1"/>
  <c r="G3571" i="1"/>
  <c r="H3571" i="1"/>
  <c r="F3629" i="1"/>
  <c r="H3652" i="1"/>
  <c r="F3659" i="1"/>
  <c r="F3691" i="1"/>
  <c r="G3691" i="1"/>
  <c r="H3706" i="1"/>
  <c r="F3729" i="1"/>
  <c r="H3743" i="1"/>
  <c r="G3765" i="1"/>
  <c r="H1201" i="1"/>
  <c r="F1223" i="1"/>
  <c r="G1270" i="1"/>
  <c r="H1310" i="1"/>
  <c r="H1325" i="1"/>
  <c r="F1362" i="1"/>
  <c r="G1410" i="1"/>
  <c r="H1456" i="1"/>
  <c r="H1461" i="1"/>
  <c r="F1482" i="1"/>
  <c r="G1516" i="1"/>
  <c r="H1540" i="1"/>
  <c r="H1545" i="1"/>
  <c r="F1556" i="1"/>
  <c r="G1575" i="1"/>
  <c r="H1603" i="1"/>
  <c r="H1616" i="1"/>
  <c r="F1634" i="1"/>
  <c r="G1653" i="1"/>
  <c r="H1671" i="1"/>
  <c r="H1694" i="1"/>
  <c r="F1718" i="1"/>
  <c r="G1745" i="1"/>
  <c r="H1778" i="1"/>
  <c r="H1784" i="1"/>
  <c r="F1802" i="1"/>
  <c r="G1826" i="1"/>
  <c r="H1867" i="1"/>
  <c r="F1892" i="1"/>
  <c r="G1916" i="1"/>
  <c r="H1959" i="1"/>
  <c r="F2004" i="1"/>
  <c r="G2610" i="1"/>
  <c r="F2707" i="1"/>
  <c r="G2807" i="1"/>
  <c r="F3032" i="1"/>
  <c r="G3128" i="1"/>
  <c r="G3304" i="1"/>
  <c r="H3529" i="1"/>
  <c r="H3535" i="1"/>
  <c r="F3549" i="1"/>
  <c r="G3729" i="1"/>
  <c r="G2493" i="1"/>
  <c r="H2516" i="1"/>
  <c r="H2535" i="1"/>
  <c r="F2552" i="1"/>
  <c r="G2633" i="1"/>
  <c r="H2688" i="1"/>
  <c r="H2699" i="1"/>
  <c r="F2713" i="1"/>
  <c r="G2734" i="1"/>
  <c r="H2752" i="1"/>
  <c r="H2764" i="1"/>
  <c r="F2778" i="1"/>
  <c r="G2812" i="1"/>
  <c r="H2830" i="1"/>
  <c r="H2843" i="1"/>
  <c r="F2857" i="1"/>
  <c r="G2888" i="1"/>
  <c r="H2915" i="1"/>
  <c r="F2958" i="1"/>
  <c r="G3003" i="1"/>
  <c r="H3021" i="1"/>
  <c r="H3027" i="1"/>
  <c r="F3042" i="1"/>
  <c r="G3067" i="1"/>
  <c r="H3095" i="1"/>
  <c r="F3113" i="1"/>
  <c r="G3134" i="1"/>
  <c r="H3176" i="1"/>
  <c r="F3195" i="1"/>
  <c r="G3232" i="1"/>
  <c r="H3264" i="1"/>
  <c r="F3281" i="1"/>
  <c r="F3511" i="1"/>
  <c r="G3535" i="1"/>
</calcChain>
</file>

<file path=xl/sharedStrings.xml><?xml version="1.0" encoding="utf-8"?>
<sst xmlns="http://schemas.openxmlformats.org/spreadsheetml/2006/main" count="18892" uniqueCount="4461">
  <si>
    <t/>
  </si>
  <si>
    <t>Voranschlag 2020</t>
  </si>
  <si>
    <t>RA 2020</t>
  </si>
  <si>
    <t>Differenz</t>
  </si>
  <si>
    <t>Finanzposition</t>
  </si>
  <si>
    <t>MVAG</t>
  </si>
  <si>
    <t>EUR</t>
  </si>
  <si>
    <t>GESAMT</t>
  </si>
  <si>
    <t>Gesamt</t>
  </si>
  <si>
    <t>GRUPPE 0</t>
  </si>
  <si>
    <t>Vertretungskörper und allgem.Verwaltung</t>
  </si>
  <si>
    <t>'00</t>
  </si>
  <si>
    <t>Landtag</t>
  </si>
  <si>
    <t>'000</t>
  </si>
  <si>
    <t>Allgemeine Angelegenheiten</t>
  </si>
  <si>
    <t>'0000</t>
  </si>
  <si>
    <t>Landtagsabgeordnete</t>
  </si>
  <si>
    <t>1-000008-7295</t>
  </si>
  <si>
    <t>Aufwendungen für gewählte Organe, Reisekosten</t>
  </si>
  <si>
    <t>3225</t>
  </si>
  <si>
    <t>1-000018-7295</t>
  </si>
  <si>
    <t>Reisegebühren</t>
  </si>
  <si>
    <t>1-000028-7295</t>
  </si>
  <si>
    <t>Anrechnungsbetrag gem. § 12 Bgld. LBG 1997</t>
  </si>
  <si>
    <t>1-000038-7295</t>
  </si>
  <si>
    <t>Aufwandsvergütung gem. § 9 Bgld. LBG 1997</t>
  </si>
  <si>
    <t>1-000048-7295</t>
  </si>
  <si>
    <t>Beitrag des Landes zur Pensionskasse</t>
  </si>
  <si>
    <t>1-000058-7295</t>
  </si>
  <si>
    <t>Sozialversicherungsbeiträge</t>
  </si>
  <si>
    <t>1-000068-7295</t>
  </si>
  <si>
    <t>Zusätzliche Unfallversicherung</t>
  </si>
  <si>
    <t>1-000078-7295</t>
  </si>
  <si>
    <t>Sonstige Ruhebezüge</t>
  </si>
  <si>
    <t>1-000088-7295</t>
  </si>
  <si>
    <t>So.Versorgungsbezüge</t>
  </si>
  <si>
    <t>1-000098-7295</t>
  </si>
  <si>
    <t>Dienstgeberbeitr.f.Ruhe- u.Versorg.Bezugsempf.</t>
  </si>
  <si>
    <t>Summe Auszahlungen</t>
  </si>
  <si>
    <t>2-000005-8800</t>
  </si>
  <si>
    <t>Pensionsbeiträge</t>
  </si>
  <si>
    <t>3124</t>
  </si>
  <si>
    <t>Summe Einzahlungen</t>
  </si>
  <si>
    <t>Nettofinanzierungssaldo</t>
  </si>
  <si>
    <t>'0001</t>
  </si>
  <si>
    <t>Landtagsklubs</t>
  </si>
  <si>
    <t>1-000108-7340</t>
  </si>
  <si>
    <t>Beitrag an die Landtagsklubs</t>
  </si>
  <si>
    <t>3231</t>
  </si>
  <si>
    <t>'001</t>
  </si>
  <si>
    <t>Landtagsamt</t>
  </si>
  <si>
    <t>'0010</t>
  </si>
  <si>
    <t>1-001000-5000</t>
  </si>
  <si>
    <t>Geldbezüge Beamte</t>
  </si>
  <si>
    <t>3211</t>
  </si>
  <si>
    <t>1-001000-5100</t>
  </si>
  <si>
    <t>Geldbezüge VB I</t>
  </si>
  <si>
    <t>1-001000-5101</t>
  </si>
  <si>
    <t>Geldbezüge VB II</t>
  </si>
  <si>
    <t>1-001000-5630</t>
  </si>
  <si>
    <t>Sonstige Aufwandsentschädigungen</t>
  </si>
  <si>
    <t>3213</t>
  </si>
  <si>
    <t>1-001000-5650</t>
  </si>
  <si>
    <t>Mehrleistungsvergütungen</t>
  </si>
  <si>
    <t>1-001000-5660</t>
  </si>
  <si>
    <t>Zuwendung aus Anlass von Dienstjubiläen</t>
  </si>
  <si>
    <t>3212</t>
  </si>
  <si>
    <t>1-001000-5800</t>
  </si>
  <si>
    <t>Dienstgeberbeiträge zum FLAG, Beamte</t>
  </si>
  <si>
    <t>1-001000-5810</t>
  </si>
  <si>
    <t>Sonst.Dienstgeberbeitr. z. soz. Sicherheit, Beamte</t>
  </si>
  <si>
    <t>1-001000-5820</t>
  </si>
  <si>
    <t>Dienstgeberbeiträge zum FLAG, Vertragsbedienstete</t>
  </si>
  <si>
    <t>1-001000-5830</t>
  </si>
  <si>
    <t>Sonst. Dienstgeberbeitr. z. soz. Sicherheit, VB</t>
  </si>
  <si>
    <t>1-001000-5900</t>
  </si>
  <si>
    <t>Freiwillige Sozialleistungen</t>
  </si>
  <si>
    <t>1-001001-4000</t>
  </si>
  <si>
    <t>Geringwertiges Wirtschaftsgut (GWG)</t>
  </si>
  <si>
    <t>3221</t>
  </si>
  <si>
    <t>1-001001-4560</t>
  </si>
  <si>
    <t>Schreib-, Zeichen- und sonstige Büromittel</t>
  </si>
  <si>
    <t>1-001001-4570</t>
  </si>
  <si>
    <t>Druckwerke</t>
  </si>
  <si>
    <t>1-001001-6300</t>
  </si>
  <si>
    <t>Postdienste</t>
  </si>
  <si>
    <t>3222</t>
  </si>
  <si>
    <t>1-001001-7020</t>
  </si>
  <si>
    <t>Miet- und Pachtaufwand</t>
  </si>
  <si>
    <t>3223</t>
  </si>
  <si>
    <t>1-001003-0420</t>
  </si>
  <si>
    <t>Amts-, Betriebs- und Geschäftsausstattung</t>
  </si>
  <si>
    <t>3415</t>
  </si>
  <si>
    <t>1-001009-6160</t>
  </si>
  <si>
    <t>Instandh. v. Maschinen und maschinellen Anlagen</t>
  </si>
  <si>
    <t>3224</t>
  </si>
  <si>
    <t>1-001009-7231</t>
  </si>
  <si>
    <t>Verfügungsmittel</t>
  </si>
  <si>
    <t>1-001009-7270</t>
  </si>
  <si>
    <t>Sonstige Leistungen von natürlichen Personen</t>
  </si>
  <si>
    <t>1-001009-7280</t>
  </si>
  <si>
    <t>Sonstige Leistungen (Sonstige)</t>
  </si>
  <si>
    <t>1-001009-7297</t>
  </si>
  <si>
    <t>Sonstige Aufwend., Betreuung v. Besuchergruppen</t>
  </si>
  <si>
    <t>1-001009-7298</t>
  </si>
  <si>
    <t>1-001010-5900</t>
  </si>
  <si>
    <t>1-001019-7297</t>
  </si>
  <si>
    <t>Sonstige Aufwendungen</t>
  </si>
  <si>
    <t>1-001020-5900</t>
  </si>
  <si>
    <t>Geburts- und Heiratsaushilfe</t>
  </si>
  <si>
    <t>1-001029-7297</t>
  </si>
  <si>
    <t>Maßnahmen für Jugendliche</t>
  </si>
  <si>
    <t>2-001005-8014</t>
  </si>
  <si>
    <t>3315</t>
  </si>
  <si>
    <t>2-001005-8800</t>
  </si>
  <si>
    <t>'002</t>
  </si>
  <si>
    <t>Landeskontrolleinrichtung</t>
  </si>
  <si>
    <t>'0020</t>
  </si>
  <si>
    <t>Landesrechnungshof, Personal</t>
  </si>
  <si>
    <t>1-002000-5000</t>
  </si>
  <si>
    <t>1-002000-5100</t>
  </si>
  <si>
    <t>1-002000-5630</t>
  </si>
  <si>
    <t>1-002000-5660</t>
  </si>
  <si>
    <t>1-002000-5800</t>
  </si>
  <si>
    <t>1-002000-5810</t>
  </si>
  <si>
    <t>1-002000-5820</t>
  </si>
  <si>
    <t>1-002000-5830</t>
  </si>
  <si>
    <t>1-002000-5900</t>
  </si>
  <si>
    <t>1-002008-7295</t>
  </si>
  <si>
    <t>Bezug des Direktors des Landes-Rechnungshofes</t>
  </si>
  <si>
    <t>1-002009-7298</t>
  </si>
  <si>
    <t>1-002010-5900</t>
  </si>
  <si>
    <t>1-002018-7295</t>
  </si>
  <si>
    <t>1-002020-5900</t>
  </si>
  <si>
    <t>1-002028-7295</t>
  </si>
  <si>
    <t>Beitr.d.Lds.z.Pensionsk.d.Dir.d.Landes-Rechn.Hofes</t>
  </si>
  <si>
    <t>1-002030-5900</t>
  </si>
  <si>
    <t>Schulungskosten</t>
  </si>
  <si>
    <t>1-002038-7295</t>
  </si>
  <si>
    <t>1-002048-7295</t>
  </si>
  <si>
    <t>Beitrag zum FLAG, Dir. d. Landes-Rechnungshofes</t>
  </si>
  <si>
    <t>2-002005-8800</t>
  </si>
  <si>
    <t>'0021</t>
  </si>
  <si>
    <t>Landesrechnungshof, Sonstiges</t>
  </si>
  <si>
    <t>1-002101-4000</t>
  </si>
  <si>
    <t>1-002101-4560</t>
  </si>
  <si>
    <t>1-002101-4570</t>
  </si>
  <si>
    <t>1-002101-6320</t>
  </si>
  <si>
    <t>Telekommunikationsdienste</t>
  </si>
  <si>
    <t>1-002101-7020</t>
  </si>
  <si>
    <t>1-002101-7050</t>
  </si>
  <si>
    <t>Operating Leasing</t>
  </si>
  <si>
    <t>1-002103-0420</t>
  </si>
  <si>
    <t>1-002103-0700</t>
  </si>
  <si>
    <t>Rechte, Lizenzen und Software</t>
  </si>
  <si>
    <t>3411</t>
  </si>
  <si>
    <t>1-002109-6400</t>
  </si>
  <si>
    <t>Rechts- und Beratungsaufwand</t>
  </si>
  <si>
    <t>1-002109-7280</t>
  </si>
  <si>
    <t>1-002109-7297</t>
  </si>
  <si>
    <t>'01</t>
  </si>
  <si>
    <t>Landesregierung</t>
  </si>
  <si>
    <t>'010</t>
  </si>
  <si>
    <t>'0100</t>
  </si>
  <si>
    <t>Mitglieder der Landesregierung</t>
  </si>
  <si>
    <t>1-010008-7295</t>
  </si>
  <si>
    <t>Bezüge der Regierungsmitglieder</t>
  </si>
  <si>
    <t>1-010018-7295</t>
  </si>
  <si>
    <t>1-010028-7295</t>
  </si>
  <si>
    <t>1-010038-7295</t>
  </si>
  <si>
    <t>1-010048-7295</t>
  </si>
  <si>
    <t>1-010058-7295</t>
  </si>
  <si>
    <t>1-010068-7295</t>
  </si>
  <si>
    <t>Sonstige Versorgungsbezüge</t>
  </si>
  <si>
    <t>1-010078-7295</t>
  </si>
  <si>
    <t>2-010005-8501</t>
  </si>
  <si>
    <t>Beitrag des Bundes z.Ruhebezug des LH</t>
  </si>
  <si>
    <t>3121</t>
  </si>
  <si>
    <t>2-010005-8800</t>
  </si>
  <si>
    <t>2-010015-8501</t>
  </si>
  <si>
    <t>Beitrag des Bundes für LH und LH-Stv.</t>
  </si>
  <si>
    <t>'011</t>
  </si>
  <si>
    <t>Repräsentation</t>
  </si>
  <si>
    <t>'0110</t>
  </si>
  <si>
    <t>1-011001-7020</t>
  </si>
  <si>
    <t>1-011009-7232</t>
  </si>
  <si>
    <t>Repräsentationsaufwand</t>
  </si>
  <si>
    <t>1-011009-7297</t>
  </si>
  <si>
    <t>'0111</t>
  </si>
  <si>
    <t>Verlag LH</t>
  </si>
  <si>
    <t>1-011109-7231</t>
  </si>
  <si>
    <t>Verfügungsmittel Personalressort</t>
  </si>
  <si>
    <t>1-011119-7231</t>
  </si>
  <si>
    <t>Verfügungsmittel Finanzressort</t>
  </si>
  <si>
    <t>1-011129-7231</t>
  </si>
  <si>
    <t>Verfügungsmittel Kultur</t>
  </si>
  <si>
    <t>1-011139-7231</t>
  </si>
  <si>
    <t>Verfügungsmittel Gesundheit</t>
  </si>
  <si>
    <t>1-011149-7231</t>
  </si>
  <si>
    <t>Verfügungsmittel Krankenanstalten</t>
  </si>
  <si>
    <t>'0112</t>
  </si>
  <si>
    <t>Verlag LH-Stellvertreter</t>
  </si>
  <si>
    <t>1-011209-7231</t>
  </si>
  <si>
    <t>Verfügungsmittel Sicherheit</t>
  </si>
  <si>
    <t>1-011219-7231</t>
  </si>
  <si>
    <t>Verfügungsmittel Feuerwehrwesen</t>
  </si>
  <si>
    <t>1-011229-7231</t>
  </si>
  <si>
    <t>Verfügungsmittel Verkehr</t>
  </si>
  <si>
    <t>'0113</t>
  </si>
  <si>
    <t>Verlag LR</t>
  </si>
  <si>
    <t>1-011309-7231</t>
  </si>
  <si>
    <t>Verfügungsmittel Gemeinderessort</t>
  </si>
  <si>
    <t>'0114</t>
  </si>
  <si>
    <t>1-011409-7231</t>
  </si>
  <si>
    <t>Verfügungsmittel Tourismus</t>
  </si>
  <si>
    <t>1-011419-7231</t>
  </si>
  <si>
    <t>Verfügungsmittel Wirtschaft</t>
  </si>
  <si>
    <t>'0115</t>
  </si>
  <si>
    <t>1-011509-7231</t>
  </si>
  <si>
    <t>Verfügungsmittel Frauen</t>
  </si>
  <si>
    <t>1-011519-7231</t>
  </si>
  <si>
    <t>Verfügungsmittel Naturschutz</t>
  </si>
  <si>
    <t>1-011529-7231</t>
  </si>
  <si>
    <t>Verfügungsmittel, Agrar</t>
  </si>
  <si>
    <t>'0116</t>
  </si>
  <si>
    <t>1-011609-7231</t>
  </si>
  <si>
    <t>Verfügungsmittel Bildung</t>
  </si>
  <si>
    <t>1-011619-7231</t>
  </si>
  <si>
    <t>Verfügungsmittel Jugend</t>
  </si>
  <si>
    <t>1-011629-7231</t>
  </si>
  <si>
    <t>Verfügungsmittel Familie</t>
  </si>
  <si>
    <t>'0117</t>
  </si>
  <si>
    <t>1-011709-7231</t>
  </si>
  <si>
    <t>Verfügungsmittel Raumplanung</t>
  </si>
  <si>
    <t>1-011719-7231</t>
  </si>
  <si>
    <t>Verfügungsmittel Wohnbau</t>
  </si>
  <si>
    <t>1-011729-7231</t>
  </si>
  <si>
    <t>Verfügungsmittel Straßenbau</t>
  </si>
  <si>
    <t>'012</t>
  </si>
  <si>
    <t>Ehrungen und Auszeichnungen</t>
  </si>
  <si>
    <t>'0120</t>
  </si>
  <si>
    <t>1-012005-7690</t>
  </si>
  <si>
    <t>Sonstige Zuwendungen an Einzelpersonen</t>
  </si>
  <si>
    <t>3234</t>
  </si>
  <si>
    <t>'02</t>
  </si>
  <si>
    <t>Amt der Landesregierung</t>
  </si>
  <si>
    <t>'020</t>
  </si>
  <si>
    <t>'0200</t>
  </si>
  <si>
    <t>1-020009-7403</t>
  </si>
  <si>
    <t>Selbsthilfe-Werkstätten-Betriebs GmbH</t>
  </si>
  <si>
    <t>3232</t>
  </si>
  <si>
    <t>1-020013-0200</t>
  </si>
  <si>
    <t>Maschinen und maschinelle Anlagen</t>
  </si>
  <si>
    <t>3414</t>
  </si>
  <si>
    <t>1-020013-0409</t>
  </si>
  <si>
    <t>Sonstige Beförderungsmittel</t>
  </si>
  <si>
    <t>1-020013-0420</t>
  </si>
  <si>
    <t>2-020001-8501</t>
  </si>
  <si>
    <t>Rückersätze, Entgeltfortzahlung, Epidemiegesetz</t>
  </si>
  <si>
    <t>2-020005-8270</t>
  </si>
  <si>
    <t>Kosteners.f.d.Überlass.v.Bediensteten an Dritte</t>
  </si>
  <si>
    <t>3116</t>
  </si>
  <si>
    <t>2-020005-8280</t>
  </si>
  <si>
    <t>Rückersatz der Bezüge AMS (ATZ)</t>
  </si>
  <si>
    <t>2-020015-8270</t>
  </si>
  <si>
    <t>Kosteners.f.d.Überlass.v.Bed.a.Dritte, ASFiNAG</t>
  </si>
  <si>
    <t>'0201</t>
  </si>
  <si>
    <t>Personalleistungen</t>
  </si>
  <si>
    <t>1-020100-5000</t>
  </si>
  <si>
    <t>1-020100-5100</t>
  </si>
  <si>
    <t>1-020100-5101</t>
  </si>
  <si>
    <t>1-020100-5102</t>
  </si>
  <si>
    <t>Geldbezüge ASFINAG</t>
  </si>
  <si>
    <t>1-020100-5630</t>
  </si>
  <si>
    <t>1-020100-5650</t>
  </si>
  <si>
    <t>1-020100-5660</t>
  </si>
  <si>
    <t>Zuwendungen aus Anlass von Dienstjubiläen</t>
  </si>
  <si>
    <t>1-020100-5662</t>
  </si>
  <si>
    <t>Zuwendungen aus Anlass von Dienstjubiläen, ASFINAG</t>
  </si>
  <si>
    <t>1-020100-5670</t>
  </si>
  <si>
    <t>Belohnungen, Geldaushilfen und Leistungsprämien</t>
  </si>
  <si>
    <t>1-020100-5800</t>
  </si>
  <si>
    <t>1-020100-5810</t>
  </si>
  <si>
    <t>1-020100-5820</t>
  </si>
  <si>
    <t>1-020100-5830</t>
  </si>
  <si>
    <t>1-020100-5832</t>
  </si>
  <si>
    <t>Sonst.Dienstgeberbeitr.z.soz.Sicherh.,ASFINAG</t>
  </si>
  <si>
    <t>1-020100-5900</t>
  </si>
  <si>
    <t>1-020109-7298</t>
  </si>
  <si>
    <t>Reisegebühren Landesamsdirektion</t>
  </si>
  <si>
    <t>1-020110-5900</t>
  </si>
  <si>
    <t>1-020119-7298</t>
  </si>
  <si>
    <t>Reisegebühren Abteilung 1</t>
  </si>
  <si>
    <t>1-020120-5900</t>
  </si>
  <si>
    <t>1-020129-7298</t>
  </si>
  <si>
    <t>Reisegebühren Abteilung 2</t>
  </si>
  <si>
    <t>1-020139-7298</t>
  </si>
  <si>
    <t>Reisegebühren Abteilung 3</t>
  </si>
  <si>
    <t>1-020149-7298</t>
  </si>
  <si>
    <t>Reisegebühren Abteilung 4</t>
  </si>
  <si>
    <t>1-020159-7298</t>
  </si>
  <si>
    <t>Reisegebühren Abteilung 5</t>
  </si>
  <si>
    <t>1-020169-7298</t>
  </si>
  <si>
    <t>Reisegebühren Abteilung 6</t>
  </si>
  <si>
    <t>1-020179-7298</t>
  </si>
  <si>
    <t>Reisegebühren Abteilung 7</t>
  </si>
  <si>
    <t>1-020189-7298</t>
  </si>
  <si>
    <t>Reisegebühren Landespersonalausschuss</t>
  </si>
  <si>
    <t>1-020199-7298</t>
  </si>
  <si>
    <t>Reisegebühren Bildungsdirektion</t>
  </si>
  <si>
    <t>'0202</t>
  </si>
  <si>
    <t>Amtssachaufwand</t>
  </si>
  <si>
    <t>1-020201-4000</t>
  </si>
  <si>
    <t>1-020201-4560</t>
  </si>
  <si>
    <t>1-020201-4570</t>
  </si>
  <si>
    <t>1-020201-4590</t>
  </si>
  <si>
    <t>Sonstige Verbrauchsgüter</t>
  </si>
  <si>
    <t>1-020201-6000</t>
  </si>
  <si>
    <t>Energiebezüge</t>
  </si>
  <si>
    <t>1-020201-6300</t>
  </si>
  <si>
    <t>1-020201-7020</t>
  </si>
  <si>
    <t>1-020209-4540</t>
  </si>
  <si>
    <t>Reinigungsmittel</t>
  </si>
  <si>
    <t>1-020209-6160</t>
  </si>
  <si>
    <t>1-020209-6210</t>
  </si>
  <si>
    <t>Sonstige Transporte</t>
  </si>
  <si>
    <t>1-020209-6400</t>
  </si>
  <si>
    <t>1-020209-6700</t>
  </si>
  <si>
    <t>Versicherungen</t>
  </si>
  <si>
    <t>1-020209-6920</t>
  </si>
  <si>
    <t>Schadensvergütungen</t>
  </si>
  <si>
    <t>1-020209-7270</t>
  </si>
  <si>
    <t>1-020209-7280</t>
  </si>
  <si>
    <t>1-020209-7297</t>
  </si>
  <si>
    <t>Sonstige Aufwendungen, EU-Information</t>
  </si>
  <si>
    <t>1-020219-7297</t>
  </si>
  <si>
    <t>Partnerschaften</t>
  </si>
  <si>
    <t>1-020221-4570</t>
  </si>
  <si>
    <t>1-020225-7305</t>
  </si>
  <si>
    <t>Transfers an Gemeinden für Wahlen</t>
  </si>
  <si>
    <t>1-020231-4000</t>
  </si>
  <si>
    <t>1-020233-0420</t>
  </si>
  <si>
    <t>1-020233-0700</t>
  </si>
  <si>
    <t>1-020239-7270</t>
  </si>
  <si>
    <t>1-020239-7280</t>
  </si>
  <si>
    <t>1-020249-7270</t>
  </si>
  <si>
    <t>1-020249-7280</t>
  </si>
  <si>
    <t>1-020251-4000</t>
  </si>
  <si>
    <t>1-020259-6180</t>
  </si>
  <si>
    <t>Instandhaltung von sonstigen Anlagen</t>
  </si>
  <si>
    <t>1-020259-7280</t>
  </si>
  <si>
    <t>1-020281-7020</t>
  </si>
  <si>
    <t>1-020289-7297</t>
  </si>
  <si>
    <t>1-020293-0700</t>
  </si>
  <si>
    <t>1-020299-6920</t>
  </si>
  <si>
    <t>Außergerichtliche Vergleichszahlungen</t>
  </si>
  <si>
    <t>1-020299-7150</t>
  </si>
  <si>
    <t>And. öffentliche Abgaben</t>
  </si>
  <si>
    <t>1-020299-7270</t>
  </si>
  <si>
    <t>1-020299-7280</t>
  </si>
  <si>
    <t>1-020299-7297</t>
  </si>
  <si>
    <t>Objektivierungskommission, Sitzungsgeld</t>
  </si>
  <si>
    <t>2-020205-8014</t>
  </si>
  <si>
    <t>Veräuß.v.Amts-, Betriebs- und Geschäftsausstattung</t>
  </si>
  <si>
    <t>2-020205-8050</t>
  </si>
  <si>
    <t>Veräuß.v.bezog.Betriebsstoffen u.so.Verbrauchsg.</t>
  </si>
  <si>
    <t>2-020205-8100</t>
  </si>
  <si>
    <t>Erträge aus Leistungen</t>
  </si>
  <si>
    <t>3114</t>
  </si>
  <si>
    <t>2-020205-8150</t>
  </si>
  <si>
    <t>Kommissionsgebühren</t>
  </si>
  <si>
    <t>2-020205-8240</t>
  </si>
  <si>
    <t>Miet- und Pachtertrag</t>
  </si>
  <si>
    <t>3115</t>
  </si>
  <si>
    <t>2-020205-8291</t>
  </si>
  <si>
    <t>Pönal-, Stundungs- und Verzugszinsen</t>
  </si>
  <si>
    <t>3131</t>
  </si>
  <si>
    <t>2-020205-8299</t>
  </si>
  <si>
    <t>Sonstige Erträge, Amtshaftung</t>
  </si>
  <si>
    <t>2-020215-8299</t>
  </si>
  <si>
    <t>Sonstige Erträge</t>
  </si>
  <si>
    <t>2-020235-8299</t>
  </si>
  <si>
    <t>2-020295-8150</t>
  </si>
  <si>
    <t>Gebühren für Verwaltungsleistungen</t>
  </si>
  <si>
    <t>2-020295-8170</t>
  </si>
  <si>
    <t>Kostenbeiträge u.Kostenersätze f.Verwaltungsleist.</t>
  </si>
  <si>
    <t>'0203</t>
  </si>
  <si>
    <t>Landesimmobilien</t>
  </si>
  <si>
    <t>1-020301-7020.900</t>
  </si>
  <si>
    <t>Miet- und Pachtaufwand für Landesimmobilien</t>
  </si>
  <si>
    <t>1-020301-7020.901</t>
  </si>
  <si>
    <t>Miet- und Pachtaufwand f.Landesimmobilien-0 % USt.</t>
  </si>
  <si>
    <t>1-020301-7020.902</t>
  </si>
  <si>
    <t>Miet- u.Pachtaufwand f.Landesimmobilien-20 % USt.</t>
  </si>
  <si>
    <t>1-020303-0100</t>
  </si>
  <si>
    <t>Gebäude und Bauten</t>
  </si>
  <si>
    <t>3413</t>
  </si>
  <si>
    <t>1-020319-7403.900</t>
  </si>
  <si>
    <t>Verwaltungskosten für Landesimmobilien</t>
  </si>
  <si>
    <t>1-020319-7403.901</t>
  </si>
  <si>
    <t>Verwaltungskosten für Landesimmobilien-0 % USt.</t>
  </si>
  <si>
    <t>1-020319-7403.902</t>
  </si>
  <si>
    <t>Verwaltungskosten für Landesimmobilien-20 % USt.</t>
  </si>
  <si>
    <t>2-020305-8012</t>
  </si>
  <si>
    <t>Veräußerung von Gebäuden und Bauten</t>
  </si>
  <si>
    <t>3313</t>
  </si>
  <si>
    <t>2-020305-8240</t>
  </si>
  <si>
    <t>'0204</t>
  </si>
  <si>
    <t>Dienstkraftwagen</t>
  </si>
  <si>
    <t>1-020401-4000</t>
  </si>
  <si>
    <t>1-020401-4090</t>
  </si>
  <si>
    <t>Ersatzteile</t>
  </si>
  <si>
    <t>1-020401-7020</t>
  </si>
  <si>
    <t>Anmietung von KFZ</t>
  </si>
  <si>
    <t>1-020401-7050</t>
  </si>
  <si>
    <t>1-020403-0401</t>
  </si>
  <si>
    <t>Personenkraftwagen</t>
  </si>
  <si>
    <t>1-020403-0700</t>
  </si>
  <si>
    <t>1-020409-4520</t>
  </si>
  <si>
    <t>Treibstoffe</t>
  </si>
  <si>
    <t>1-020409-4530</t>
  </si>
  <si>
    <t>Schmier- und Schleifmittel</t>
  </si>
  <si>
    <t>1-020409-6170</t>
  </si>
  <si>
    <t>Instandhaltung von Fahrzeugen</t>
  </si>
  <si>
    <t>1-020409-6700</t>
  </si>
  <si>
    <t>1-020409-7150</t>
  </si>
  <si>
    <t>Öffentliche Abgaben</t>
  </si>
  <si>
    <t>2-020405-8013</t>
  </si>
  <si>
    <t>Veräuß.v.techn.Anlagen, Fahrz.u.Maschinen</t>
  </si>
  <si>
    <t>3314</t>
  </si>
  <si>
    <t>2-020405-8299</t>
  </si>
  <si>
    <t>'0205</t>
  </si>
  <si>
    <t>Elektronische Datenverarbeitung</t>
  </si>
  <si>
    <t>1-020501-4000</t>
  </si>
  <si>
    <t>1-020501-6320</t>
  </si>
  <si>
    <t>1-020501-7020</t>
  </si>
  <si>
    <t>1-020501-7050</t>
  </si>
  <si>
    <t>1-020503-0200</t>
  </si>
  <si>
    <t>1-020503-0420</t>
  </si>
  <si>
    <t>1-020503-0700</t>
  </si>
  <si>
    <t>1-020509-6160</t>
  </si>
  <si>
    <t>1-020509-7280</t>
  </si>
  <si>
    <t>1-020509-7297</t>
  </si>
  <si>
    <t>Betriebskosten Portalverbund</t>
  </si>
  <si>
    <t>2-020505-8014</t>
  </si>
  <si>
    <t>2-020505-8145</t>
  </si>
  <si>
    <t>Rückersatz von Telefongebühren</t>
  </si>
  <si>
    <t>'0206</t>
  </si>
  <si>
    <t>Verbindungsstelle</t>
  </si>
  <si>
    <t>1-020609-7297</t>
  </si>
  <si>
    <t>Kosten der Verbindungsstelle der Bundesländer</t>
  </si>
  <si>
    <t>'021</t>
  </si>
  <si>
    <t>Information und Dokumentation</t>
  </si>
  <si>
    <t>'0210</t>
  </si>
  <si>
    <t>Öffentlichkeitsarbeit</t>
  </si>
  <si>
    <t>1-021001-4570</t>
  </si>
  <si>
    <t>Veröffentlichungen</t>
  </si>
  <si>
    <t>1-021005-7403</t>
  </si>
  <si>
    <t>Transfers an Beteiligungen des Landes</t>
  </si>
  <si>
    <t>1-021009-7280</t>
  </si>
  <si>
    <t>1-021009-7297</t>
  </si>
  <si>
    <t>Sonstige Aufwendungen, Öffentlichkeitsarbeit</t>
  </si>
  <si>
    <t>1-021011-4570</t>
  </si>
  <si>
    <t>Landesgesetz- und Landesamtsblatt, Druckkosten</t>
  </si>
  <si>
    <t>1-021021-4570</t>
  </si>
  <si>
    <t>Pressedienst</t>
  </si>
  <si>
    <t>2-021005-8050</t>
  </si>
  <si>
    <t>Veräuß.v.bezog.Betriebsst.u.so.Verbrauchsgütern</t>
  </si>
  <si>
    <t>2-021005-8150</t>
  </si>
  <si>
    <t>'022</t>
  </si>
  <si>
    <t>Raumordnung und Raumplanung</t>
  </si>
  <si>
    <t>'0220</t>
  </si>
  <si>
    <t>Überörtliche und örtliche Raumplanung</t>
  </si>
  <si>
    <t>1-022005-7430</t>
  </si>
  <si>
    <t>Verkehrsverb.Ost-Region GmbH,Durchtarifierungsver.</t>
  </si>
  <si>
    <t>3233</t>
  </si>
  <si>
    <t>1-022015-7430</t>
  </si>
  <si>
    <t>Verkehrsverb.Ost-Region GmbH, Zuschuss</t>
  </si>
  <si>
    <t>1-022039-7297</t>
  </si>
  <si>
    <t>Park and Ride-Anlagen, Landesbeitrag</t>
  </si>
  <si>
    <t>1-022049-7297</t>
  </si>
  <si>
    <t>Planungsgemeinschaft Ost</t>
  </si>
  <si>
    <t>1-022055-7403</t>
  </si>
  <si>
    <t>Verkehrsinfr.Bgld.GmbH (VIB) u.Neusied.Seeb. GmbH</t>
  </si>
  <si>
    <t>1-022065-7430</t>
  </si>
  <si>
    <t>Raaberbahn, MIP</t>
  </si>
  <si>
    <t>1-022075-7305</t>
  </si>
  <si>
    <t>Transfers an Gemeinden, sonstige</t>
  </si>
  <si>
    <t>2-022005-8299</t>
  </si>
  <si>
    <t>2-022005-8501</t>
  </si>
  <si>
    <t>Transfers vom Bund, sonstige</t>
  </si>
  <si>
    <t>2-022015-8299</t>
  </si>
  <si>
    <t>'0229</t>
  </si>
  <si>
    <t>Sonstige Maßnahmen</t>
  </si>
  <si>
    <t>1-022909-7270</t>
  </si>
  <si>
    <t>Entschädigung f. Mitglieder d.Raumplanungsbeirates</t>
  </si>
  <si>
    <t>1-022919-7270</t>
  </si>
  <si>
    <t>1-022929-7280</t>
  </si>
  <si>
    <t>1-022939-7297</t>
  </si>
  <si>
    <t>1-022945-7670</t>
  </si>
  <si>
    <t>Weltkulturerbe Neusiedler See</t>
  </si>
  <si>
    <t>1-022959-7297</t>
  </si>
  <si>
    <t>Infrastruktur Maßnahmen,Öffentlicher Verkehr, FAWI</t>
  </si>
  <si>
    <t>1-022969-7297</t>
  </si>
  <si>
    <t>Maßnahmen der Verkehrsverbesserung</t>
  </si>
  <si>
    <t>1-022979-7297</t>
  </si>
  <si>
    <t>Gesamtverkehrskonzept, Sonstige Aufwendungen</t>
  </si>
  <si>
    <t>'023</t>
  </si>
  <si>
    <t>Aufgabenerfüllung durch Dritte</t>
  </si>
  <si>
    <t>'0230</t>
  </si>
  <si>
    <t>1-023004-7305</t>
  </si>
  <si>
    <t>Staatsbürgerschaftsevidenz, Kostenersatz</t>
  </si>
  <si>
    <t>1-023005-7305</t>
  </si>
  <si>
    <t>Transfers an Gemeinden, Schulreform</t>
  </si>
  <si>
    <t>1-023005-7670</t>
  </si>
  <si>
    <t>Bildungsnetzwerk, Förderungsbeitrag</t>
  </si>
  <si>
    <t>1-023008-7296</t>
  </si>
  <si>
    <t>Bildungsdirektion, Bund/Land Behörde, Kosteners.</t>
  </si>
  <si>
    <t>1-023013-0682</t>
  </si>
  <si>
    <t>1-023015-7301</t>
  </si>
  <si>
    <t>Zentrales Personenstandsregister, Landesanteil</t>
  </si>
  <si>
    <t>1-023018-7296</t>
  </si>
  <si>
    <t>Kooperationsprojekt AnNA, Beitrag</t>
  </si>
  <si>
    <t>1-023029-7260</t>
  </si>
  <si>
    <t>Institut für Bautechnik, Mitgliedsbeitrag</t>
  </si>
  <si>
    <t>1-023039-7280</t>
  </si>
  <si>
    <t>1-023049-7280</t>
  </si>
  <si>
    <t>Sonstige Leistungen (Sonstige), RMB</t>
  </si>
  <si>
    <t>'03</t>
  </si>
  <si>
    <t>Bezirkshauptmannschaften</t>
  </si>
  <si>
    <t>'030</t>
  </si>
  <si>
    <t>'0301</t>
  </si>
  <si>
    <t>BH Eisenstadt</t>
  </si>
  <si>
    <t>1-030100-5000</t>
  </si>
  <si>
    <t>1-030100-5100</t>
  </si>
  <si>
    <t>1-030100-5101</t>
  </si>
  <si>
    <t>1-030100-5630</t>
  </si>
  <si>
    <t>1-030100-5650</t>
  </si>
  <si>
    <t>1-030100-5660</t>
  </si>
  <si>
    <t>1-030100-5800</t>
  </si>
  <si>
    <t>1-030100-5810</t>
  </si>
  <si>
    <t>1-030100-5820</t>
  </si>
  <si>
    <t>1-030100-5830</t>
  </si>
  <si>
    <t>1-030100-5900</t>
  </si>
  <si>
    <t>1-030101-4000</t>
  </si>
  <si>
    <t>1-030101-4130</t>
  </si>
  <si>
    <t>Handelswaren</t>
  </si>
  <si>
    <t>1-030101-4570</t>
  </si>
  <si>
    <t>1-030101-4580</t>
  </si>
  <si>
    <t>Mittel zur ärztl. Betreuung u.Gesundheitsvorsorge</t>
  </si>
  <si>
    <t>1-030101-4590</t>
  </si>
  <si>
    <t>Sonstige Verbrauchsgüter, Bekleidung</t>
  </si>
  <si>
    <t>1-030101-6300</t>
  </si>
  <si>
    <t>1-030101-6320</t>
  </si>
  <si>
    <t>1-030109-6180</t>
  </si>
  <si>
    <t>1-030109-6400</t>
  </si>
  <si>
    <t>1-030109-7232</t>
  </si>
  <si>
    <t>1-030109-7270</t>
  </si>
  <si>
    <t>1-030109-7280</t>
  </si>
  <si>
    <t>1-030109-7297</t>
  </si>
  <si>
    <t>Blutalkoholuntersuchungen</t>
  </si>
  <si>
    <t>1-030109-7298</t>
  </si>
  <si>
    <t>1-030110-5900</t>
  </si>
  <si>
    <t>1-030111-4000</t>
  </si>
  <si>
    <t>Polizeiliches Kennzeichen für KFZ</t>
  </si>
  <si>
    <t>1-030111-4590</t>
  </si>
  <si>
    <t>1-030119-7297</t>
  </si>
  <si>
    <t>1-030120-5900</t>
  </si>
  <si>
    <t>2-030105-8080</t>
  </si>
  <si>
    <t>Veräuß.v.geringwertigen Wirtschaftsgütern (GWG)</t>
  </si>
  <si>
    <t>2-030105-8100</t>
  </si>
  <si>
    <t>2-030105-8280</t>
  </si>
  <si>
    <t>Rückersätze von Aufwendungen</t>
  </si>
  <si>
    <t>2-030105-8299</t>
  </si>
  <si>
    <t>2-030105-8800</t>
  </si>
  <si>
    <t>2-030105-8810</t>
  </si>
  <si>
    <t>Strafgelder</t>
  </si>
  <si>
    <t>'0302</t>
  </si>
  <si>
    <t>BH Neusiedl</t>
  </si>
  <si>
    <t>1-030200-5000</t>
  </si>
  <si>
    <t>1-030200-5100</t>
  </si>
  <si>
    <t>1-030200-5101</t>
  </si>
  <si>
    <t>1-030200-5630</t>
  </si>
  <si>
    <t>1-030200-5650</t>
  </si>
  <si>
    <t>1-030200-5660</t>
  </si>
  <si>
    <t>1-030200-5800</t>
  </si>
  <si>
    <t>1-030200-5810</t>
  </si>
  <si>
    <t>1-030200-5820</t>
  </si>
  <si>
    <t>1-030200-5830</t>
  </si>
  <si>
    <t>1-030200-5900</t>
  </si>
  <si>
    <t>1-030201-4000</t>
  </si>
  <si>
    <t>1-030201-4130</t>
  </si>
  <si>
    <t>1-030201-4570</t>
  </si>
  <si>
    <t>1-030201-4580</t>
  </si>
  <si>
    <t>1-030201-4590</t>
  </si>
  <si>
    <t>1-030201-6300</t>
  </si>
  <si>
    <t>1-030201-6320</t>
  </si>
  <si>
    <t>1-030209-6180</t>
  </si>
  <si>
    <t>1-030209-6400</t>
  </si>
  <si>
    <t>1-030209-7232</t>
  </si>
  <si>
    <t>1-030209-7270</t>
  </si>
  <si>
    <t>1-030209-7280</t>
  </si>
  <si>
    <t>1-030209-7297</t>
  </si>
  <si>
    <t>1-030209-7298</t>
  </si>
  <si>
    <t>1-030210-5900</t>
  </si>
  <si>
    <t>1-030211-4000</t>
  </si>
  <si>
    <t>1-030211-4590</t>
  </si>
  <si>
    <t>1-030219-7297</t>
  </si>
  <si>
    <t>1-030220-5900</t>
  </si>
  <si>
    <t>2-030205-8080</t>
  </si>
  <si>
    <t>2-030205-8100</t>
  </si>
  <si>
    <t>2-030205-8145</t>
  </si>
  <si>
    <t>2-030205-8280</t>
  </si>
  <si>
    <t>2-030205-8299</t>
  </si>
  <si>
    <t>2-030205-8800</t>
  </si>
  <si>
    <t>2-030205-8810</t>
  </si>
  <si>
    <t>'0303</t>
  </si>
  <si>
    <t>BH Mattersburg</t>
  </si>
  <si>
    <t>1-030300-5000</t>
  </si>
  <si>
    <t>1-030300-5100</t>
  </si>
  <si>
    <t>1-030300-5101</t>
  </si>
  <si>
    <t>1-030300-5630</t>
  </si>
  <si>
    <t>1-030300-5650</t>
  </si>
  <si>
    <t>1-030300-5660</t>
  </si>
  <si>
    <t>1-030300-5800</t>
  </si>
  <si>
    <t>1-030300-5810</t>
  </si>
  <si>
    <t>1-030300-5820</t>
  </si>
  <si>
    <t>1-030300-5830</t>
  </si>
  <si>
    <t>1-030300-5900</t>
  </si>
  <si>
    <t>1-030301-4000</t>
  </si>
  <si>
    <t>1-030301-4130</t>
  </si>
  <si>
    <t>1-030301-4570</t>
  </si>
  <si>
    <t>1-030301-4580</t>
  </si>
  <si>
    <t>1-030301-4590</t>
  </si>
  <si>
    <t>1-030301-6300</t>
  </si>
  <si>
    <t>1-030301-6320</t>
  </si>
  <si>
    <t>1-030301-7050</t>
  </si>
  <si>
    <t>1-030309-6180</t>
  </si>
  <si>
    <t>1-030309-6400</t>
  </si>
  <si>
    <t>1-030309-7232</t>
  </si>
  <si>
    <t>1-030309-7270</t>
  </si>
  <si>
    <t>1-030309-7280</t>
  </si>
  <si>
    <t>1-030309-7297</t>
  </si>
  <si>
    <t>1-030309-7298</t>
  </si>
  <si>
    <t>1-030310-5900</t>
  </si>
  <si>
    <t>1-030311-4000</t>
  </si>
  <si>
    <t>1-030311-4590</t>
  </si>
  <si>
    <t>1-030319-7297</t>
  </si>
  <si>
    <t>1-030320-5900</t>
  </si>
  <si>
    <t>2-030305-8080</t>
  </si>
  <si>
    <t>2-030305-8100</t>
  </si>
  <si>
    <t>2-030305-8145</t>
  </si>
  <si>
    <t>2-030305-8280</t>
  </si>
  <si>
    <t>2-030305-8291</t>
  </si>
  <si>
    <t>2-030305-8299</t>
  </si>
  <si>
    <t>2-030305-8800</t>
  </si>
  <si>
    <t>2-030305-8810</t>
  </si>
  <si>
    <t>'0304</t>
  </si>
  <si>
    <t>BH Oberpullendorf</t>
  </si>
  <si>
    <t>1-030400-5000</t>
  </si>
  <si>
    <t>1-030400-5100</t>
  </si>
  <si>
    <t>1-030400-5101</t>
  </si>
  <si>
    <t>1-030400-5630</t>
  </si>
  <si>
    <t>1-030400-5650</t>
  </si>
  <si>
    <t>1-030400-5660</t>
  </si>
  <si>
    <t>1-030400-5800</t>
  </si>
  <si>
    <t>1-030400-5810</t>
  </si>
  <si>
    <t>1-030400-5820</t>
  </si>
  <si>
    <t>1-030400-5830</t>
  </si>
  <si>
    <t>1-030400-5900</t>
  </si>
  <si>
    <t>1-030401-4000</t>
  </si>
  <si>
    <t>1-030401-4130</t>
  </si>
  <si>
    <t>1-030401-4570</t>
  </si>
  <si>
    <t>1-030401-4580</t>
  </si>
  <si>
    <t>1-030401-4590</t>
  </si>
  <si>
    <t>1-030401-6300</t>
  </si>
  <si>
    <t>1-030401-6320</t>
  </si>
  <si>
    <t>1-030409-6180</t>
  </si>
  <si>
    <t>1-030409-6400</t>
  </si>
  <si>
    <t>1-030409-7232</t>
  </si>
  <si>
    <t>1-030409-7270</t>
  </si>
  <si>
    <t>1-030409-7280</t>
  </si>
  <si>
    <t>1-030409-7297</t>
  </si>
  <si>
    <t>1-030409-7298</t>
  </si>
  <si>
    <t>1-030410-5900</t>
  </si>
  <si>
    <t>1-030411-4000</t>
  </si>
  <si>
    <t>1-030411-4590</t>
  </si>
  <si>
    <t>1-030419-7297</t>
  </si>
  <si>
    <t>1-030420-5900</t>
  </si>
  <si>
    <t>2-030405-8080</t>
  </si>
  <si>
    <t>2-030405-8100</t>
  </si>
  <si>
    <t>2-030405-8145</t>
  </si>
  <si>
    <t>2-030405-8280</t>
  </si>
  <si>
    <t>2-030405-8291</t>
  </si>
  <si>
    <t>2-030405-8299</t>
  </si>
  <si>
    <t>2-030405-8800</t>
  </si>
  <si>
    <t>2-030405-8810</t>
  </si>
  <si>
    <t>'0305</t>
  </si>
  <si>
    <t>BH Oberwart</t>
  </si>
  <si>
    <t>1-030500-5000</t>
  </si>
  <si>
    <t>1-030500-5100</t>
  </si>
  <si>
    <t>1-030500-5101</t>
  </si>
  <si>
    <t>1-030500-5630</t>
  </si>
  <si>
    <t>1-030500-5650</t>
  </si>
  <si>
    <t>1-030500-5660</t>
  </si>
  <si>
    <t>1-030500-5800</t>
  </si>
  <si>
    <t>1-030500-5810</t>
  </si>
  <si>
    <t>1-030500-5820</t>
  </si>
  <si>
    <t>1-030500-5830</t>
  </si>
  <si>
    <t>1-030500-5900</t>
  </si>
  <si>
    <t>1-030501-4000</t>
  </si>
  <si>
    <t>1-030501-4130</t>
  </si>
  <si>
    <t>1-030501-4570</t>
  </si>
  <si>
    <t>1-030501-4580</t>
  </si>
  <si>
    <t>1-030501-4590</t>
  </si>
  <si>
    <t>1-030501-6300</t>
  </si>
  <si>
    <t>1-030501-6320</t>
  </si>
  <si>
    <t>1-030509-6180</t>
  </si>
  <si>
    <t>1-030509-6400</t>
  </si>
  <si>
    <t>1-030509-7232</t>
  </si>
  <si>
    <t>1-030509-7270</t>
  </si>
  <si>
    <t>1-030509-7280</t>
  </si>
  <si>
    <t>1-030509-7297</t>
  </si>
  <si>
    <t>1-030509-7298</t>
  </si>
  <si>
    <t>1-030510-5900</t>
  </si>
  <si>
    <t>1-030511-4000</t>
  </si>
  <si>
    <t>1-030511-4590</t>
  </si>
  <si>
    <t>1-030519-7297</t>
  </si>
  <si>
    <t>1-030520-5900</t>
  </si>
  <si>
    <t>2-030505-8080</t>
  </si>
  <si>
    <t>2-030505-8100</t>
  </si>
  <si>
    <t>2-030505-8145</t>
  </si>
  <si>
    <t>2-030505-8280</t>
  </si>
  <si>
    <t>2-030505-8291</t>
  </si>
  <si>
    <t>2-030505-8299</t>
  </si>
  <si>
    <t>2-030505-8800</t>
  </si>
  <si>
    <t>2-030505-8810</t>
  </si>
  <si>
    <t>'0306</t>
  </si>
  <si>
    <t>BH Güssing</t>
  </si>
  <si>
    <t>1-030600-5000</t>
  </si>
  <si>
    <t>1-030600-5100</t>
  </si>
  <si>
    <t>1-030600-5101</t>
  </si>
  <si>
    <t>1-030600-5630</t>
  </si>
  <si>
    <t>1-030600-5650</t>
  </si>
  <si>
    <t>1-030600-5660</t>
  </si>
  <si>
    <t>1-030600-5800</t>
  </si>
  <si>
    <t>1-030600-5810</t>
  </si>
  <si>
    <t>1-030600-5820</t>
  </si>
  <si>
    <t>1-030600-5830</t>
  </si>
  <si>
    <t>1-030600-5900</t>
  </si>
  <si>
    <t>1-030601-4000</t>
  </si>
  <si>
    <t>1-030601-4130</t>
  </si>
  <si>
    <t>1-030601-4570</t>
  </si>
  <si>
    <t>1-030601-4580</t>
  </si>
  <si>
    <t>1-030601-4590</t>
  </si>
  <si>
    <t>1-030601-6300</t>
  </si>
  <si>
    <t>1-030601-6320</t>
  </si>
  <si>
    <t>1-030609-6400</t>
  </si>
  <si>
    <t>1-030609-7232</t>
  </si>
  <si>
    <t>1-030609-7270</t>
  </si>
  <si>
    <t>1-030609-7280</t>
  </si>
  <si>
    <t>1-030609-7297</t>
  </si>
  <si>
    <t>1-030609-7298</t>
  </si>
  <si>
    <t>1-030610-5900</t>
  </si>
  <si>
    <t>1-030611-4000</t>
  </si>
  <si>
    <t>1-030611-4590</t>
  </si>
  <si>
    <t>1-030619-7297</t>
  </si>
  <si>
    <t>1-030620-5900</t>
  </si>
  <si>
    <t>2-030605-8080</t>
  </si>
  <si>
    <t>2-030605-8100</t>
  </si>
  <si>
    <t>2-030605-8145</t>
  </si>
  <si>
    <t>2-030605-8280</t>
  </si>
  <si>
    <t>2-030605-8291</t>
  </si>
  <si>
    <t>2-030605-8299</t>
  </si>
  <si>
    <t>2-030605-8800</t>
  </si>
  <si>
    <t>2-030605-8810</t>
  </si>
  <si>
    <t>'0307</t>
  </si>
  <si>
    <t>BH Jennersdorf</t>
  </si>
  <si>
    <t>1-030700-5000</t>
  </si>
  <si>
    <t>1-030700-5100</t>
  </si>
  <si>
    <t>1-030700-5101</t>
  </si>
  <si>
    <t>1-030700-5630</t>
  </si>
  <si>
    <t>1-030700-5650</t>
  </si>
  <si>
    <t>1-030700-5660</t>
  </si>
  <si>
    <t>1-030700-5800</t>
  </si>
  <si>
    <t>1-030700-5810</t>
  </si>
  <si>
    <t>1-030700-5820</t>
  </si>
  <si>
    <t>1-030700-5830</t>
  </si>
  <si>
    <t>1-030700-5900</t>
  </si>
  <si>
    <t>1-030701-4000</t>
  </si>
  <si>
    <t>1-030701-4130</t>
  </si>
  <si>
    <t>1-030701-4570</t>
  </si>
  <si>
    <t>1-030701-4580</t>
  </si>
  <si>
    <t>1-030701-4590</t>
  </si>
  <si>
    <t>1-030701-6300</t>
  </si>
  <si>
    <t>1-030701-6320</t>
  </si>
  <si>
    <t>1-030709-6180</t>
  </si>
  <si>
    <t>1-030709-6400</t>
  </si>
  <si>
    <t>1-030709-7232</t>
  </si>
  <si>
    <t>1-030709-7270</t>
  </si>
  <si>
    <t>1-030709-7280</t>
  </si>
  <si>
    <t>1-030709-7297</t>
  </si>
  <si>
    <t>1-030709-7298</t>
  </si>
  <si>
    <t>1-030710-5900</t>
  </si>
  <si>
    <t>1-030711-4000</t>
  </si>
  <si>
    <t>1-030711-4590</t>
  </si>
  <si>
    <t>1-030719-7297</t>
  </si>
  <si>
    <t>1-030720-5900</t>
  </si>
  <si>
    <t>2-030705-8080</t>
  </si>
  <si>
    <t>2-030705-8100</t>
  </si>
  <si>
    <t>2-030705-8145</t>
  </si>
  <si>
    <t>2-030705-8280</t>
  </si>
  <si>
    <t>2-030705-8291</t>
  </si>
  <si>
    <t>2-030705-8299</t>
  </si>
  <si>
    <t>2-030705-8800</t>
  </si>
  <si>
    <t>2-030705-8810</t>
  </si>
  <si>
    <t>'0309</t>
  </si>
  <si>
    <t>Sonstiges</t>
  </si>
  <si>
    <t>2-030905-8810</t>
  </si>
  <si>
    <t>Strafgelder, Landespolizeidirektion Eisenstadt</t>
  </si>
  <si>
    <t>'04</t>
  </si>
  <si>
    <t>Sonderämter und Gerichte</t>
  </si>
  <si>
    <t>'045</t>
  </si>
  <si>
    <t>Landesverwaltungsgericht</t>
  </si>
  <si>
    <t>'0450</t>
  </si>
  <si>
    <t>1-045000-5000</t>
  </si>
  <si>
    <t>1-045000-5100</t>
  </si>
  <si>
    <t>1-045000-5630</t>
  </si>
  <si>
    <t>1-045000-5660</t>
  </si>
  <si>
    <t>1-045000-5800</t>
  </si>
  <si>
    <t>1-045000-5810</t>
  </si>
  <si>
    <t>1-045000-5820</t>
  </si>
  <si>
    <t>1-045000-5830</t>
  </si>
  <si>
    <t>1-045000-5900</t>
  </si>
  <si>
    <t>1-045001-4000</t>
  </si>
  <si>
    <t>1-045001-4020</t>
  </si>
  <si>
    <t>Verbrauchsgüter für innerbetriebliche Leistungen</t>
  </si>
  <si>
    <t>1-045001-4560</t>
  </si>
  <si>
    <t>1-045001-4570</t>
  </si>
  <si>
    <t>1-045001-6320</t>
  </si>
  <si>
    <t>1-045001-7020</t>
  </si>
  <si>
    <t>1-045001-7050</t>
  </si>
  <si>
    <t>1-045003-0420</t>
  </si>
  <si>
    <t>1-045008-7600</t>
  </si>
  <si>
    <t>Ruhebezüge an öffentlich-rechtliche Bedienstete</t>
  </si>
  <si>
    <t>1-045008-7602</t>
  </si>
  <si>
    <t>Versorgungsbez.n.öffentlich-rechtl.Bediensteten</t>
  </si>
  <si>
    <t>1-045008-7606</t>
  </si>
  <si>
    <t>1-045009-6410</t>
  </si>
  <si>
    <t>Kostenersatz von Zeugen</t>
  </si>
  <si>
    <t>1-045009-6420</t>
  </si>
  <si>
    <t>Sonstiger Gerichtsaufwand HG</t>
  </si>
  <si>
    <t>1-045009-7270</t>
  </si>
  <si>
    <t>Sonstige Leistungen von nat.Personen (SV, Dolm.)</t>
  </si>
  <si>
    <t>1-045009-7280</t>
  </si>
  <si>
    <t>1-045009-7297</t>
  </si>
  <si>
    <t>1-045009-7298</t>
  </si>
  <si>
    <t>1-045010-5900</t>
  </si>
  <si>
    <t>1-045019-7270</t>
  </si>
  <si>
    <t>Aus- und Weiterbildung</t>
  </si>
  <si>
    <t>2-045005-8100</t>
  </si>
  <si>
    <t>2-045005-8170</t>
  </si>
  <si>
    <t>2-045005-8299</t>
  </si>
  <si>
    <t>2-045005-8800</t>
  </si>
  <si>
    <t>'049</t>
  </si>
  <si>
    <t>Sonstige Sonderämter</t>
  </si>
  <si>
    <t>'0490</t>
  </si>
  <si>
    <t>1-049009-7297</t>
  </si>
  <si>
    <t>Gleichbehandlung</t>
  </si>
  <si>
    <t>1-049019-7297</t>
  </si>
  <si>
    <t>Antidiskriminierung</t>
  </si>
  <si>
    <t>'05</t>
  </si>
  <si>
    <t>Sonstige Aufgaben der allgemeinen Verwaltung</t>
  </si>
  <si>
    <t>'052</t>
  </si>
  <si>
    <t>Prüfungstätigkeit</t>
  </si>
  <si>
    <t>'0520</t>
  </si>
  <si>
    <t>1-052000-5640</t>
  </si>
  <si>
    <t>Vergütungen für Nebentätigkeit, Gewerbliche Prüf.</t>
  </si>
  <si>
    <t>1-052001-7020</t>
  </si>
  <si>
    <t>Benützung von Werkstätten</t>
  </si>
  <si>
    <t>1-052009-7297</t>
  </si>
  <si>
    <t>Untersuchungen und Prüfungen nach dem KFG 1967</t>
  </si>
  <si>
    <t>1-052010-5640</t>
  </si>
  <si>
    <t>Vergütungen für Nebentätigkeit, Fahrprüfungen</t>
  </si>
  <si>
    <t>1-052020-5640</t>
  </si>
  <si>
    <t>Vergütungen für Nebentätigkeit, Schiffsführerprüf.</t>
  </si>
  <si>
    <t>1-052030-5640</t>
  </si>
  <si>
    <t>Vergütungen für Nebentätigkeit, Prüfungen</t>
  </si>
  <si>
    <t>2-052005-8150</t>
  </si>
  <si>
    <t>Gewerbliche Prüfungen, Prüfungsgebühren</t>
  </si>
  <si>
    <t>2-052005-8170</t>
  </si>
  <si>
    <t>Rückers.v.and.Gebietskörpersch.f.Fahr- u.KFZ-Prüf.</t>
  </si>
  <si>
    <t>2-052015-8150</t>
  </si>
  <si>
    <t>Führerscheinprüfungen gem. § 15 FSG-PV</t>
  </si>
  <si>
    <t>2-052015-8170</t>
  </si>
  <si>
    <t>Kostenersatz Prüfungsgebühr für Fahrlehrer</t>
  </si>
  <si>
    <t>2-052025-8150</t>
  </si>
  <si>
    <t>Prüfungsgebühr für theoretische Fahrprüfungen</t>
  </si>
  <si>
    <t>2-052025-8170</t>
  </si>
  <si>
    <t>Rückers.d.Prüf.Geb.f.d.Grundqual.Pr.v.Berufsfahr.</t>
  </si>
  <si>
    <t>2-052035-8150</t>
  </si>
  <si>
    <t>Gebühren f.ärztl.Untersuch.gem. § 13 FSG-GV</t>
  </si>
  <si>
    <t>2-052045-8150</t>
  </si>
  <si>
    <t>Schiffsführerprüfungstaxen</t>
  </si>
  <si>
    <t>'053</t>
  </si>
  <si>
    <t>Schulungstätigkeit</t>
  </si>
  <si>
    <t>'0530</t>
  </si>
  <si>
    <t>Schulungsmaßnahmen</t>
  </si>
  <si>
    <t>1-053000-5640</t>
  </si>
  <si>
    <t>Vergütungen für Nebentätigkeit, Grundausbildung</t>
  </si>
  <si>
    <t>1-053009-7280</t>
  </si>
  <si>
    <t>1-053009-7297</t>
  </si>
  <si>
    <t>Sonstige Aufwendungen, Grundausbildung</t>
  </si>
  <si>
    <t>1-053009-7403</t>
  </si>
  <si>
    <t>Akademie Burgenland GmbH</t>
  </si>
  <si>
    <t>1-053009-7670</t>
  </si>
  <si>
    <t>Waldpädagogik</t>
  </si>
  <si>
    <t>1-053019-7297</t>
  </si>
  <si>
    <t>Projekt- und Beratungskosten</t>
  </si>
  <si>
    <t>1-053029-7297</t>
  </si>
  <si>
    <t>Ausbildungskosten der Lehrlinge des Landes</t>
  </si>
  <si>
    <t>1-053049-7297</t>
  </si>
  <si>
    <t>Fortbildung d. Kindergartenpädagog., Frühspr.Förd.</t>
  </si>
  <si>
    <t>1-053059-7670</t>
  </si>
  <si>
    <t>Sondermaßn. f. Beschäft.- u. Ausbildungsproj.</t>
  </si>
  <si>
    <t>1-053069-7297</t>
  </si>
  <si>
    <t>Betriebliches Gesundheitsmanagement</t>
  </si>
  <si>
    <t>2-053005-8170</t>
  </si>
  <si>
    <t>Grundausbildung</t>
  </si>
  <si>
    <t>2-053005-8299</t>
  </si>
  <si>
    <t>'059</t>
  </si>
  <si>
    <t>Übrige Einrichtungen und Maßnahmen</t>
  </si>
  <si>
    <t>'0590</t>
  </si>
  <si>
    <t>Statistische Dienste</t>
  </si>
  <si>
    <t>1-059001-4570</t>
  </si>
  <si>
    <t>1-059009-7280</t>
  </si>
  <si>
    <t>2-059005-8270</t>
  </si>
  <si>
    <t>EU-Verwaltungsbehörde, Refund.v.Personalkosten</t>
  </si>
  <si>
    <t>'0591</t>
  </si>
  <si>
    <t>GIS Burgenland</t>
  </si>
  <si>
    <t>1-059101-4020</t>
  </si>
  <si>
    <t>1-059103-0420</t>
  </si>
  <si>
    <t>1-059109-7280</t>
  </si>
  <si>
    <t>1-059109-7297</t>
  </si>
  <si>
    <t>Datenerstellung und Projekte</t>
  </si>
  <si>
    <t>2-059105-8299</t>
  </si>
  <si>
    <t>2-059115-8299</t>
  </si>
  <si>
    <t>'0592</t>
  </si>
  <si>
    <t>Beiträge an politische Parteien und Vereinigungen</t>
  </si>
  <si>
    <t>1-059204-7660</t>
  </si>
  <si>
    <t>Beiträge an die im Landtag vertr. pol. Parteien</t>
  </si>
  <si>
    <t>1-059205-7307</t>
  </si>
  <si>
    <t>Beiträge an die kommunalpolitischen Vereinigungen</t>
  </si>
  <si>
    <t>'0593</t>
  </si>
  <si>
    <t>Mitgliedschaften</t>
  </si>
  <si>
    <t>1-059309-7260</t>
  </si>
  <si>
    <t>Mitgliedsbeiträge an Institutionen</t>
  </si>
  <si>
    <t>1-059319-7260</t>
  </si>
  <si>
    <t>Mitgliedsbeiträge an Institutionen, ÖROK</t>
  </si>
  <si>
    <t>'0594</t>
  </si>
  <si>
    <t>Sonstige Projektmaßnahmen</t>
  </si>
  <si>
    <t>1-059405-7403</t>
  </si>
  <si>
    <t>1-059409-7297</t>
  </si>
  <si>
    <t>Internationale Projekte</t>
  </si>
  <si>
    <t>1-059419-7297</t>
  </si>
  <si>
    <t>Partnerschaft Bayreuth-Burgenland</t>
  </si>
  <si>
    <t>1-059429-7297</t>
  </si>
  <si>
    <t>Partnerschaften Euregio</t>
  </si>
  <si>
    <t>1-059439-7297</t>
  </si>
  <si>
    <t>Auslandsösterreicher-Weltbund</t>
  </si>
  <si>
    <t>1-059449-7297</t>
  </si>
  <si>
    <t>Gesamtösterreichische Hilfsaktionen</t>
  </si>
  <si>
    <t>2-059405-8280</t>
  </si>
  <si>
    <t>Rückers.v.Aufwendungen, Initiativen Sicherheit</t>
  </si>
  <si>
    <t>2-059415-8280</t>
  </si>
  <si>
    <t>Rückersätze von Aufwendungen, RMB</t>
  </si>
  <si>
    <t>'0595</t>
  </si>
  <si>
    <t>Umweltmaßnahmen</t>
  </si>
  <si>
    <t>1-059501-4000</t>
  </si>
  <si>
    <t>1-059509-7280</t>
  </si>
  <si>
    <t>1-059509-7297</t>
  </si>
  <si>
    <t>2-059505-8170</t>
  </si>
  <si>
    <t>Energie- und Umweltberatung, Kostenersätze</t>
  </si>
  <si>
    <t>'0599</t>
  </si>
  <si>
    <t>Sonstige</t>
  </si>
  <si>
    <t>1-059901-4000</t>
  </si>
  <si>
    <t>1-059909-7270</t>
  </si>
  <si>
    <t>Tierschutzombudsstelle</t>
  </si>
  <si>
    <t>1-059909-7297</t>
  </si>
  <si>
    <t>Schuldenberatung</t>
  </si>
  <si>
    <t>'07</t>
  </si>
  <si>
    <t>Personalvertretung (ohne Landeslehrer)</t>
  </si>
  <si>
    <t>'070</t>
  </si>
  <si>
    <t>'0700</t>
  </si>
  <si>
    <t>1-070000-5900</t>
  </si>
  <si>
    <t>1-070009-7297</t>
  </si>
  <si>
    <t>Personalvertretung</t>
  </si>
  <si>
    <t>'08</t>
  </si>
  <si>
    <t>Pensionen (ohne Landeslehrer), sow. nicht aufget.</t>
  </si>
  <si>
    <t>'080</t>
  </si>
  <si>
    <t>'0800</t>
  </si>
  <si>
    <t>Ruhebezüge</t>
  </si>
  <si>
    <t>1-080018-7600</t>
  </si>
  <si>
    <t>Ruhebezüge, Land</t>
  </si>
  <si>
    <t>1-080028-7600</t>
  </si>
  <si>
    <t>Ruhebezüge, Gemeinde</t>
  </si>
  <si>
    <t>1-080038-7600</t>
  </si>
  <si>
    <t>Ruhebezüge, Kreisärzte</t>
  </si>
  <si>
    <t>1-080048-7600</t>
  </si>
  <si>
    <t>Ruhebezüge, Bürgermeister</t>
  </si>
  <si>
    <t>1-080058-7600</t>
  </si>
  <si>
    <t>Ruhebezüge, LSR-Präsident</t>
  </si>
  <si>
    <t>2-080005-8800</t>
  </si>
  <si>
    <t>Pensionsbeiträge, Landesbeamte</t>
  </si>
  <si>
    <t>2-080015-8800</t>
  </si>
  <si>
    <t>Pensionsbeiträge, Gemeindebeamte</t>
  </si>
  <si>
    <t>2-080025-8800</t>
  </si>
  <si>
    <t>Pensionsbeiträge, Gemeindeärzte</t>
  </si>
  <si>
    <t>'0801</t>
  </si>
  <si>
    <t>Versorgungsbezüge</t>
  </si>
  <si>
    <t>1-080108-7602</t>
  </si>
  <si>
    <t>Versorgungsbezüge, Land</t>
  </si>
  <si>
    <t>1-080108-7604</t>
  </si>
  <si>
    <t>Außerordentliche Versorgungsgenüsse, Land</t>
  </si>
  <si>
    <t>1-080118-7602</t>
  </si>
  <si>
    <t>Versorgungsbezüge, Gemeinde</t>
  </si>
  <si>
    <t>1-080128-7602</t>
  </si>
  <si>
    <t>Versorgungsbezüge, Kreisärzte</t>
  </si>
  <si>
    <t>1-080138-7602</t>
  </si>
  <si>
    <t>Versorgungsbezüge, Bürgermeister</t>
  </si>
  <si>
    <t>1-080148-7602</t>
  </si>
  <si>
    <t>Versorgungsbezüge, LSR-Präsident</t>
  </si>
  <si>
    <t>'0803</t>
  </si>
  <si>
    <t>Pensionsvorschüsse</t>
  </si>
  <si>
    <t>1-080307-2465</t>
  </si>
  <si>
    <t>Pensionsvorschüsse an Pensionsparteien</t>
  </si>
  <si>
    <t>3425</t>
  </si>
  <si>
    <t>'0809</t>
  </si>
  <si>
    <t>1-080908-7310</t>
  </si>
  <si>
    <t>Überweisungsbeträge, Land</t>
  </si>
  <si>
    <t>1-080908-7605</t>
  </si>
  <si>
    <t>Geldaushilfen an Ruhe-u.Versorgungsbezugsempfänger</t>
  </si>
  <si>
    <t>1-080908-7606</t>
  </si>
  <si>
    <t>1-080918-7310</t>
  </si>
  <si>
    <t>Überweisungsbeträge, Gemeinde</t>
  </si>
  <si>
    <t>1-080928-7310</t>
  </si>
  <si>
    <t>Überweisungsbeträge, Kreisärzte</t>
  </si>
  <si>
    <t>2-080905-8505</t>
  </si>
  <si>
    <t>Pensionsbeiträge, Gemeindeant.f.Gemeindebeamte</t>
  </si>
  <si>
    <t>2-080905-8510</t>
  </si>
  <si>
    <t>Überweisungsbeträge und Rentenüberweisungen</t>
  </si>
  <si>
    <t>'09</t>
  </si>
  <si>
    <t>Personalbetreuung</t>
  </si>
  <si>
    <t>'090</t>
  </si>
  <si>
    <t>Bezugsvorschüsse und Darlehen</t>
  </si>
  <si>
    <t>'0900</t>
  </si>
  <si>
    <t>Bezugsvorschüsse</t>
  </si>
  <si>
    <t>1-090007-2460</t>
  </si>
  <si>
    <t>Vorschüsse an aktive Bedienstete</t>
  </si>
  <si>
    <t>2-090008-2460</t>
  </si>
  <si>
    <t>Bezugsvorschüsse, Ersätze</t>
  </si>
  <si>
    <t>3325</t>
  </si>
  <si>
    <t>'095</t>
  </si>
  <si>
    <t>Kranken- und Sterbefürsorge</t>
  </si>
  <si>
    <t>'0950</t>
  </si>
  <si>
    <t>1-095030-5900</t>
  </si>
  <si>
    <t>Zusatzkrankenfürsorge Vertragsbedienstete</t>
  </si>
  <si>
    <t>GRUPPE 1</t>
  </si>
  <si>
    <t>Öffentliche Ordnung und Sicherheit</t>
  </si>
  <si>
    <t>11</t>
  </si>
  <si>
    <t>Öffentliche Ordnung</t>
  </si>
  <si>
    <t>110</t>
  </si>
  <si>
    <t>Sicherung der Behördenkommunikation</t>
  </si>
  <si>
    <t>1100</t>
  </si>
  <si>
    <t>1-110005-7403</t>
  </si>
  <si>
    <t>119</t>
  </si>
  <si>
    <t>Sonstige Einrichtungen und Maßnahmen</t>
  </si>
  <si>
    <t>1190</t>
  </si>
  <si>
    <t>1-119005-7403</t>
  </si>
  <si>
    <t>Sicherheitskonzept des Landes</t>
  </si>
  <si>
    <t>1-119005-7670</t>
  </si>
  <si>
    <t>Sonstige Zuwendungen an private gemeinn. Einricht.</t>
  </si>
  <si>
    <t>12</t>
  </si>
  <si>
    <t>Sicherheitspolizei</t>
  </si>
  <si>
    <t>129</t>
  </si>
  <si>
    <t>1290</t>
  </si>
  <si>
    <t>1-129009-7280</t>
  </si>
  <si>
    <t>16</t>
  </si>
  <si>
    <t>Feuerwehrwesen</t>
  </si>
  <si>
    <t>161</t>
  </si>
  <si>
    <t>Feuerwehrschulen</t>
  </si>
  <si>
    <t>1610</t>
  </si>
  <si>
    <t>1-161009-7280</t>
  </si>
  <si>
    <t>163</t>
  </si>
  <si>
    <t>Freiwillige Feuerwehren</t>
  </si>
  <si>
    <t>1630</t>
  </si>
  <si>
    <t>1-163009-6700</t>
  </si>
  <si>
    <t>1-163009-7297</t>
  </si>
  <si>
    <t>164</t>
  </si>
  <si>
    <t>Förderung der Brandbekämpfung und Brandverhütung</t>
  </si>
  <si>
    <t>1640</t>
  </si>
  <si>
    <t>1-164005-7340</t>
  </si>
  <si>
    <t>Aufwand für das Feuerschutzwesen</t>
  </si>
  <si>
    <t>17</t>
  </si>
  <si>
    <t>Katastrophendienst</t>
  </si>
  <si>
    <t>170</t>
  </si>
  <si>
    <t>1700</t>
  </si>
  <si>
    <t>1-170005-7340</t>
  </si>
  <si>
    <t>Ausstattung des Katastrophendienstes, Feuerwehr</t>
  </si>
  <si>
    <t>1-170005-7670</t>
  </si>
  <si>
    <t>Zuwendungen an Katastrophenhilfsdienstorg.</t>
  </si>
  <si>
    <t>1-170008-7296</t>
  </si>
  <si>
    <t>Aufwendungen, Katastrophenhilfegesetz</t>
  </si>
  <si>
    <t>1-170009-7280</t>
  </si>
  <si>
    <t>1-170009-7297</t>
  </si>
  <si>
    <t>1-170015-7340</t>
  </si>
  <si>
    <t>Ausstattung des Katastrophend., Rettungsorg.</t>
  </si>
  <si>
    <t>179</t>
  </si>
  <si>
    <t>1790</t>
  </si>
  <si>
    <t>1-179004-7430</t>
  </si>
  <si>
    <t>Entgeltfortz.gem.§3 Z.3 lit.b Katastrophenfondsg.</t>
  </si>
  <si>
    <t>1-179005-7340</t>
  </si>
  <si>
    <t>Feuerwehreinsatzger. aus Katastrophenfondsmitteln</t>
  </si>
  <si>
    <t>1-179019-7297</t>
  </si>
  <si>
    <t>Strahlenschutz</t>
  </si>
  <si>
    <t>2-179005-8299</t>
  </si>
  <si>
    <t>Rückers.,Entgeltfortz.gem.§3 Z.3 lit.b Kat.Fondsg.</t>
  </si>
  <si>
    <t>18</t>
  </si>
  <si>
    <t>Landesverteidigung</t>
  </si>
  <si>
    <t>180</t>
  </si>
  <si>
    <t>Zivilschutz</t>
  </si>
  <si>
    <t>1800</t>
  </si>
  <si>
    <t>1-180005-7670</t>
  </si>
  <si>
    <t>Zivilschutzverband</t>
  </si>
  <si>
    <t>1-180009-7280</t>
  </si>
  <si>
    <t>189</t>
  </si>
  <si>
    <t>1890</t>
  </si>
  <si>
    <t>1-189009-7297</t>
  </si>
  <si>
    <t>Geistige, zivile und wirtsch. Landesverteidigung</t>
  </si>
  <si>
    <t>1-189009-7670</t>
  </si>
  <si>
    <t>Gesellschaft zur Förderung der Landesverteidigung</t>
  </si>
  <si>
    <t>GRUPPE 2</t>
  </si>
  <si>
    <t>Unterricht, Erziehung, Sport und Wissenschaft</t>
  </si>
  <si>
    <t>20</t>
  </si>
  <si>
    <t>Gesonderte Verwaltung</t>
  </si>
  <si>
    <t>205</t>
  </si>
  <si>
    <t>Schulaufsicht</t>
  </si>
  <si>
    <t>2050</t>
  </si>
  <si>
    <t>1-205001-4000</t>
  </si>
  <si>
    <t>1-205003-0420</t>
  </si>
  <si>
    <t>1-205003-0700</t>
  </si>
  <si>
    <t>1-205004-7301</t>
  </si>
  <si>
    <t>Transfers an den Bund, sonstige</t>
  </si>
  <si>
    <t>1-205004-7304</t>
  </si>
  <si>
    <t>Cluster-Administrativpersonal</t>
  </si>
  <si>
    <t>1-205008-7295</t>
  </si>
  <si>
    <t>Bezug des Bildungsdirektors</t>
  </si>
  <si>
    <t>1-205009-7280</t>
  </si>
  <si>
    <t>1-205018-7295</t>
  </si>
  <si>
    <t>1-205028-7295</t>
  </si>
  <si>
    <t>1-205038-7295</t>
  </si>
  <si>
    <t>1-205048-7295</t>
  </si>
  <si>
    <t>1-205058-7295</t>
  </si>
  <si>
    <t>Beitrag zum FLAG, Bildungsdirektor</t>
  </si>
  <si>
    <t>2-205000-8500</t>
  </si>
  <si>
    <t>2-205005-8800</t>
  </si>
  <si>
    <t>Pensionsbeiträge des Bildungsdirektors</t>
  </si>
  <si>
    <t>207</t>
  </si>
  <si>
    <t>Personalvertretung der Landeslehrer</t>
  </si>
  <si>
    <t>2070</t>
  </si>
  <si>
    <t>1-207004-7680</t>
  </si>
  <si>
    <t>Reisek.Ersätze gem.Bds-Personalvertret.Ges.(BPVG)</t>
  </si>
  <si>
    <t>208</t>
  </si>
  <si>
    <t>Pensionen der Landeslehrer</t>
  </si>
  <si>
    <t>2080</t>
  </si>
  <si>
    <t>1-208008-7600</t>
  </si>
  <si>
    <t>1-208008-7603</t>
  </si>
  <si>
    <t>1-208008-7605</t>
  </si>
  <si>
    <t>1-208008-7606</t>
  </si>
  <si>
    <t>1-208028-7310</t>
  </si>
  <si>
    <t>Transfers an Sozialversicherungsträger</t>
  </si>
  <si>
    <t>2-208000-8500</t>
  </si>
  <si>
    <t>Transfers vom Bund nach dem FAG</t>
  </si>
  <si>
    <t>2-208005-8510</t>
  </si>
  <si>
    <t>Transfers von Sozialversicherungsträgern</t>
  </si>
  <si>
    <t>2-208005-8800</t>
  </si>
  <si>
    <t>2-208015-8800</t>
  </si>
  <si>
    <t>Besondere Pensionsbeiträge</t>
  </si>
  <si>
    <t>21</t>
  </si>
  <si>
    <t>Allgemeinbildender Unterricht</t>
  </si>
  <si>
    <t>210</t>
  </si>
  <si>
    <t>Allgemeinbildende Pflichtschulen,gemeins.Kosten</t>
  </si>
  <si>
    <t>2100</t>
  </si>
  <si>
    <t>Leistungen für Personal</t>
  </si>
  <si>
    <t>1-210000-5000</t>
  </si>
  <si>
    <t>Geldbezüge pragm. Lehrer</t>
  </si>
  <si>
    <t>1-210000-5103</t>
  </si>
  <si>
    <t>Geldbezüge Vertragslehrer I L</t>
  </si>
  <si>
    <t>1-210000-5104</t>
  </si>
  <si>
    <t>Geldbezüge Religionslehrer I L</t>
  </si>
  <si>
    <t>1-210000-5105</t>
  </si>
  <si>
    <t>Geldbezüge Vertragslehrer II L</t>
  </si>
  <si>
    <t>1-210000-5106</t>
  </si>
  <si>
    <t>Geldbezüge Religionslehrer II L</t>
  </si>
  <si>
    <t>1-210000-5650</t>
  </si>
  <si>
    <t>Mehrleistungsvergütungen, pragm. L</t>
  </si>
  <si>
    <t>1-210000-5653</t>
  </si>
  <si>
    <t>Mehrleistungsvergütungen, VL</t>
  </si>
  <si>
    <t>1-210000-5660</t>
  </si>
  <si>
    <t>Zuwend.aus Anlass von Dienstjubiläen, pragm. L</t>
  </si>
  <si>
    <t>1-210000-5670</t>
  </si>
  <si>
    <t>Belohn., Geldaushilfen u.Leistungspr.,pragm. L</t>
  </si>
  <si>
    <t>1-210000-5673</t>
  </si>
  <si>
    <t>Belohn., Geldaushilfen u.Leistungsprämien, VL</t>
  </si>
  <si>
    <t>1-210000-5800</t>
  </si>
  <si>
    <t>Dienstgeberbeiträge zum FLAG, pragm. Lehrer</t>
  </si>
  <si>
    <t>1-210000-5810</t>
  </si>
  <si>
    <t>Sonst.Dienstgeberbeitr. z. soz. Sicherh., pragm. L</t>
  </si>
  <si>
    <t>1-210000-5823</t>
  </si>
  <si>
    <t>Dienstgeberbeiträge zum FLAG, Vertragslehrer</t>
  </si>
  <si>
    <t>1-210000-5833</t>
  </si>
  <si>
    <t>Sonst.Dienstgeberbeitr.z.soz.Sicherh., Vertragsl.</t>
  </si>
  <si>
    <t>1-210000-5860</t>
  </si>
  <si>
    <t>Dienstgeberbeiträge zur Mitarbeitervorsorge</t>
  </si>
  <si>
    <t>1-210000-5900</t>
  </si>
  <si>
    <t>Freiwillige Sozialleistungen, pragm. L</t>
  </si>
  <si>
    <t>1-210000-5903</t>
  </si>
  <si>
    <t>Freiwillige Sozialleistungen, VL</t>
  </si>
  <si>
    <t>1-210000-5904</t>
  </si>
  <si>
    <t>Freiwillige Sozialleistungen, Rel. L</t>
  </si>
  <si>
    <t>1-210010-5900</t>
  </si>
  <si>
    <t>2-210000-8500</t>
  </si>
  <si>
    <t>2101</t>
  </si>
  <si>
    <t>1-210107-2460</t>
  </si>
  <si>
    <t>2-210105-8810</t>
  </si>
  <si>
    <t>Geldst.g. § 70 Abs.1 Landesl.-Dienstr.G.(LDG)</t>
  </si>
  <si>
    <t>2-210108-2560</t>
  </si>
  <si>
    <t>Nicht investitionsförd.Darl.a.aktive Bedienst.</t>
  </si>
  <si>
    <t>3323</t>
  </si>
  <si>
    <t>2102</t>
  </si>
  <si>
    <t>Zweckszuschüsse</t>
  </si>
  <si>
    <t>1-210205-7305</t>
  </si>
  <si>
    <t>Zweckzuschuss ganztäg.Schulformen, Pers.</t>
  </si>
  <si>
    <t>1-210207-7355</t>
  </si>
  <si>
    <t>Schulbauprogramm 2016-2020</t>
  </si>
  <si>
    <t>3431</t>
  </si>
  <si>
    <t>1-210216-7355</t>
  </si>
  <si>
    <t>Zweckzuschuss ganztäg.Schulformen, Infrastr.</t>
  </si>
  <si>
    <t>1-210217-7355</t>
  </si>
  <si>
    <t>Schulbauprogramm</t>
  </si>
  <si>
    <t>1-210226-7355</t>
  </si>
  <si>
    <t>Zweckzusch.f.d.Ausbau ganztäg.Schulformen, BIG</t>
  </si>
  <si>
    <t>2-210205-8501</t>
  </si>
  <si>
    <t>2-210205-8505</t>
  </si>
  <si>
    <t>Transfers von Gemeinden, sonstige</t>
  </si>
  <si>
    <t>2109</t>
  </si>
  <si>
    <t>1-210901-7020</t>
  </si>
  <si>
    <t>1-210909-7298</t>
  </si>
  <si>
    <t>22</t>
  </si>
  <si>
    <t>Berufsbild. Unterricht,Anst.d.Lehrer-u.Erz.Bildung</t>
  </si>
  <si>
    <t>220</t>
  </si>
  <si>
    <t>Berufsbildende Pflichtschulen</t>
  </si>
  <si>
    <t>2200</t>
  </si>
  <si>
    <t>1-220000-5000</t>
  </si>
  <si>
    <t>1-220000-5103</t>
  </si>
  <si>
    <t>1-220000-5105</t>
  </si>
  <si>
    <t>1-220000-5106</t>
  </si>
  <si>
    <t>1-220000-5650</t>
  </si>
  <si>
    <t>1-220000-5653</t>
  </si>
  <si>
    <t>1-220000-5660</t>
  </si>
  <si>
    <t>1-220000-5670</t>
  </si>
  <si>
    <t>1-220000-5673</t>
  </si>
  <si>
    <t>1-220000-5800</t>
  </si>
  <si>
    <t>1-220000-5810</t>
  </si>
  <si>
    <t>1-220000-5823</t>
  </si>
  <si>
    <t>1-220000-5833</t>
  </si>
  <si>
    <t>1-220000-5860</t>
  </si>
  <si>
    <t>1-220000-5900</t>
  </si>
  <si>
    <t>1-220000-5903</t>
  </si>
  <si>
    <t>1-220010-5900</t>
  </si>
  <si>
    <t>2-220000-8500</t>
  </si>
  <si>
    <t>2201</t>
  </si>
  <si>
    <t>1-220107-2460</t>
  </si>
  <si>
    <t>2-220105-8810</t>
  </si>
  <si>
    <t>Geldst.g. § 56 Abs.1 Landesl.-Dienstr.G.(LDG)</t>
  </si>
  <si>
    <t>2-220108-2560</t>
  </si>
  <si>
    <t>2202</t>
  </si>
  <si>
    <t>Landesberufsschule Eisenstadt</t>
  </si>
  <si>
    <t>22020</t>
  </si>
  <si>
    <t>1-220200-5100</t>
  </si>
  <si>
    <t>1-220200-5100.001</t>
  </si>
  <si>
    <t>Geldbezüge VB I BDS Heim</t>
  </si>
  <si>
    <t>1-220200-5101</t>
  </si>
  <si>
    <t>1-220200-5101.001</t>
  </si>
  <si>
    <t>Geldbezüge VB II BDS Heim</t>
  </si>
  <si>
    <t>1-220200-5630</t>
  </si>
  <si>
    <t>1-220200-5650</t>
  </si>
  <si>
    <t>1-220200-5660</t>
  </si>
  <si>
    <t>1-220200-5820</t>
  </si>
  <si>
    <t>Dienstgeberbeiträge zum FLAG, VB</t>
  </si>
  <si>
    <t>1-220200-5821</t>
  </si>
  <si>
    <t>Dienstgeberbeiträge zum FLAG, VB, BDS Heim</t>
  </si>
  <si>
    <t>1-220200-5830</t>
  </si>
  <si>
    <t>1-220200-5831</t>
  </si>
  <si>
    <t>So.Dienstgeberbeitr.z.soz.Sicherh., VB, BDS Heim</t>
  </si>
  <si>
    <t>1-220200-5900</t>
  </si>
  <si>
    <t>1-220200-5901</t>
  </si>
  <si>
    <t>1-220200-5903</t>
  </si>
  <si>
    <t>Zusatzkrankenfürsorge VB</t>
  </si>
  <si>
    <t>1-220209-7298</t>
  </si>
  <si>
    <t>22021</t>
  </si>
  <si>
    <t>Anlageinvestitionen</t>
  </si>
  <si>
    <t>1-220213-0200</t>
  </si>
  <si>
    <t>1-220213-0300</t>
  </si>
  <si>
    <t>Werkzeuge und sonstige Erzeugungshilfsmittel</t>
  </si>
  <si>
    <t>1-220213-0420</t>
  </si>
  <si>
    <t>22022</t>
  </si>
  <si>
    <t>Sachaufwand</t>
  </si>
  <si>
    <t>1-220221-4000</t>
  </si>
  <si>
    <t>1-220221-4000.001</t>
  </si>
  <si>
    <t>Geringwertiges Wirtschaftsgut (GWG), BDS Heim</t>
  </si>
  <si>
    <t>1-220221-4020</t>
  </si>
  <si>
    <t>1-220221-4560</t>
  </si>
  <si>
    <t>1-220221-4570</t>
  </si>
  <si>
    <t>1-220221-6300</t>
  </si>
  <si>
    <t>1-220221-6300.001</t>
  </si>
  <si>
    <t>Postdienste, BDS Heim</t>
  </si>
  <si>
    <t>1-220229-4130</t>
  </si>
  <si>
    <t>1-220229-4200</t>
  </si>
  <si>
    <t>Roh-, Hilfs- und Baustoffe</t>
  </si>
  <si>
    <t>1-220229-4520</t>
  </si>
  <si>
    <t>1-220229-4540</t>
  </si>
  <si>
    <t>1-220229-4540.001</t>
  </si>
  <si>
    <t>Reinigungsmittel, BDS Heim</t>
  </si>
  <si>
    <t>1-220229-4550</t>
  </si>
  <si>
    <t>Chemische und sonstige artverwandte Mittel</t>
  </si>
  <si>
    <t>1-220229-4580</t>
  </si>
  <si>
    <t>Mittel z.ärztlichen Betreuung u.Gesundheitsvors.</t>
  </si>
  <si>
    <t>1-220229-6160</t>
  </si>
  <si>
    <t>1-220229-6160.001</t>
  </si>
  <si>
    <t>Instandh.v.Masch.u.maschin.Anlagen, BDS Heim</t>
  </si>
  <si>
    <t>1-220229-6180</t>
  </si>
  <si>
    <t>1-220229-6210</t>
  </si>
  <si>
    <t>2-220225-8050</t>
  </si>
  <si>
    <t>Veräuß.v.bezog.Betriebsst.u.sonst.Verbrauchsgütern</t>
  </si>
  <si>
    <t>2-220225-8070.900</t>
  </si>
  <si>
    <t>Veräußerungen von Erzeugnissen</t>
  </si>
  <si>
    <t>22029</t>
  </si>
  <si>
    <t>1-220291-7020</t>
  </si>
  <si>
    <t>1-220299-6570</t>
  </si>
  <si>
    <t>Geldverkehrs- und Bankspesen</t>
  </si>
  <si>
    <t>3244</t>
  </si>
  <si>
    <t>1-220299-7270</t>
  </si>
  <si>
    <t>1-220299-7280</t>
  </si>
  <si>
    <t>1-220299-7280.001</t>
  </si>
  <si>
    <t>Sonstige Leistungen (Sonstige), BDS Heim</t>
  </si>
  <si>
    <t>1-220299-7297</t>
  </si>
  <si>
    <t>1-220299-7297.001</t>
  </si>
  <si>
    <t>Sonstige Aufwendungen, BDS Heim</t>
  </si>
  <si>
    <t>2-220295-8100.001</t>
  </si>
  <si>
    <t>Internatsbeiträge, Heim</t>
  </si>
  <si>
    <t>2-220295-8170</t>
  </si>
  <si>
    <t>Lernmittelbeiträge</t>
  </si>
  <si>
    <t>2-220295-8170.900</t>
  </si>
  <si>
    <t>Kostenbeitr.u.Kosteners.f.Verwaltungsleist.,Verpf.</t>
  </si>
  <si>
    <t>2-220295-8240</t>
  </si>
  <si>
    <t>2-220295-8240.001</t>
  </si>
  <si>
    <t>Miet- und Pachtertrag, Heim</t>
  </si>
  <si>
    <t>2-220295-8270</t>
  </si>
  <si>
    <t>Kostenersätze f.d.Überlass.v.Bedienst.an Dritte</t>
  </si>
  <si>
    <t>2-220295-8299</t>
  </si>
  <si>
    <t>2-220295-8299.001</t>
  </si>
  <si>
    <t>Sonstige Erträge, Heim</t>
  </si>
  <si>
    <t>2-220295-8505</t>
  </si>
  <si>
    <t>Schulerhaltungsbeiträge</t>
  </si>
  <si>
    <t>2203</t>
  </si>
  <si>
    <t>Landesberufsschule Pinkafeld</t>
  </si>
  <si>
    <t>22030</t>
  </si>
  <si>
    <t>1-220300-5100</t>
  </si>
  <si>
    <t>1-220300-5101</t>
  </si>
  <si>
    <t>1-220300-5630</t>
  </si>
  <si>
    <t>1-220300-5650</t>
  </si>
  <si>
    <t>1-220300-5660</t>
  </si>
  <si>
    <t>1-220300-5820</t>
  </si>
  <si>
    <t>1-220300-5830</t>
  </si>
  <si>
    <t>1-220300-5900</t>
  </si>
  <si>
    <t>1-220300-5901</t>
  </si>
  <si>
    <t>1-220300-5903</t>
  </si>
  <si>
    <t>1-220309-7298</t>
  </si>
  <si>
    <t>22031</t>
  </si>
  <si>
    <t>1-220313-0200</t>
  </si>
  <si>
    <t>1-220313-0300</t>
  </si>
  <si>
    <t>1-220313-0420</t>
  </si>
  <si>
    <t>22032</t>
  </si>
  <si>
    <t>1-220321-4000</t>
  </si>
  <si>
    <t>1-220321-4020</t>
  </si>
  <si>
    <t>1-220321-4090</t>
  </si>
  <si>
    <t>1-220321-4560</t>
  </si>
  <si>
    <t>1-220321-4570</t>
  </si>
  <si>
    <t>1-220321-4590</t>
  </si>
  <si>
    <t>1-220321-6300</t>
  </si>
  <si>
    <t>1-220329-4130</t>
  </si>
  <si>
    <t>1-220329-4200</t>
  </si>
  <si>
    <t>1-220329-4510</t>
  </si>
  <si>
    <t>Brennstoffe</t>
  </si>
  <si>
    <t>1-220329-4520</t>
  </si>
  <si>
    <t>1-220329-4540</t>
  </si>
  <si>
    <t>1-220329-4580</t>
  </si>
  <si>
    <t>1-220329-6160</t>
  </si>
  <si>
    <t>1-220329-6180</t>
  </si>
  <si>
    <t>1-220329-6210</t>
  </si>
  <si>
    <t>1-220329-6570</t>
  </si>
  <si>
    <t>1-220329-6700</t>
  </si>
  <si>
    <t>2-220325-8050</t>
  </si>
  <si>
    <t>2-220325-8060</t>
  </si>
  <si>
    <t>Veräußerungen von Altmaterial</t>
  </si>
  <si>
    <t>2-220325-8070</t>
  </si>
  <si>
    <t>2-220325-8170.900</t>
  </si>
  <si>
    <t>Kostenbeitr.u.Kostenersätze f.Verwaltungsleist.</t>
  </si>
  <si>
    <t>22039</t>
  </si>
  <si>
    <t>1-220391-7020</t>
  </si>
  <si>
    <t>1-220399-7270</t>
  </si>
  <si>
    <t>1-220399-7280</t>
  </si>
  <si>
    <t>1-220399-7297</t>
  </si>
  <si>
    <t>2-220395-8240</t>
  </si>
  <si>
    <t>2-220395-8270</t>
  </si>
  <si>
    <t>2-220395-8299</t>
  </si>
  <si>
    <t>2-220395-8505</t>
  </si>
  <si>
    <t>2209</t>
  </si>
  <si>
    <t>1-220904-7303</t>
  </si>
  <si>
    <t>Berufsschulkostenbeiträge an andere Länder</t>
  </si>
  <si>
    <t>1-220909-7298</t>
  </si>
  <si>
    <t>2-220905-8291</t>
  </si>
  <si>
    <t>2-220905-8503</t>
  </si>
  <si>
    <t>Schulkostenbeiträge</t>
  </si>
  <si>
    <t>2-220905-8505</t>
  </si>
  <si>
    <t>Schulkostenbeiträge, Teilersatz Gemeinden</t>
  </si>
  <si>
    <t>2-220915-8505</t>
  </si>
  <si>
    <t>Berufsschulerzieheraufwand, Gemeindebeiträge</t>
  </si>
  <si>
    <t>221</t>
  </si>
  <si>
    <t>Berufsbildende Mittlere Schulen</t>
  </si>
  <si>
    <t>2210</t>
  </si>
  <si>
    <t>Landesfachschule f. Keramik u.Ofenbau in Stoob</t>
  </si>
  <si>
    <t>22100</t>
  </si>
  <si>
    <t>1-221000-5100</t>
  </si>
  <si>
    <t>1-221000-5101</t>
  </si>
  <si>
    <t>1-221000-5103</t>
  </si>
  <si>
    <t>1-221000-5630</t>
  </si>
  <si>
    <t>1-221000-5650</t>
  </si>
  <si>
    <t>1-221000-5660</t>
  </si>
  <si>
    <t>1-221000-5820</t>
  </si>
  <si>
    <t>1-221000-5830</t>
  </si>
  <si>
    <t>1-221000-5900</t>
  </si>
  <si>
    <t>1-221000-5901</t>
  </si>
  <si>
    <t>1-221000-5903</t>
  </si>
  <si>
    <t>1-221009-7298</t>
  </si>
  <si>
    <t>22101</t>
  </si>
  <si>
    <t>1-221013-0200</t>
  </si>
  <si>
    <t>1-221013-0300</t>
  </si>
  <si>
    <t>1-221013-0420</t>
  </si>
  <si>
    <t>22102</t>
  </si>
  <si>
    <t>1-221021-4000</t>
  </si>
  <si>
    <t>1-221021-4020</t>
  </si>
  <si>
    <t>1-221021-4090</t>
  </si>
  <si>
    <t>1-221021-4560</t>
  </si>
  <si>
    <t>1-221021-4570</t>
  </si>
  <si>
    <t>1-221021-4590</t>
  </si>
  <si>
    <t>1-221021-6300</t>
  </si>
  <si>
    <t>1-221029-4130</t>
  </si>
  <si>
    <t>1-221029-4200</t>
  </si>
  <si>
    <t>1-221029-4510</t>
  </si>
  <si>
    <t>1-221029-4520</t>
  </si>
  <si>
    <t>1-221029-4550</t>
  </si>
  <si>
    <t>1-221029-4580</t>
  </si>
  <si>
    <t>1-221029-6160</t>
  </si>
  <si>
    <t>1-221029-6170</t>
  </si>
  <si>
    <t>1-221029-6180</t>
  </si>
  <si>
    <t>1-221029-6210</t>
  </si>
  <si>
    <t>2-221025-8070</t>
  </si>
  <si>
    <t>22109</t>
  </si>
  <si>
    <t>1-221099-7270</t>
  </si>
  <si>
    <t>1-221099-7280</t>
  </si>
  <si>
    <t>1-221099-7297</t>
  </si>
  <si>
    <t>2-221095-8150</t>
  </si>
  <si>
    <t>Schulgelder</t>
  </si>
  <si>
    <t>2-221095-8270</t>
  </si>
  <si>
    <t>2-221095-8299</t>
  </si>
  <si>
    <t>2211</t>
  </si>
  <si>
    <t>Landwirtschaftliche Fachschulen</t>
  </si>
  <si>
    <t>1-221100-5000</t>
  </si>
  <si>
    <t>1-221100-5103</t>
  </si>
  <si>
    <t>1-221100-5630</t>
  </si>
  <si>
    <t>Sonstige Aufwandsentschädigungen, pragm. L</t>
  </si>
  <si>
    <t>1-221100-5633</t>
  </si>
  <si>
    <t>Sonstige Aufwandsentschädigungen, VL</t>
  </si>
  <si>
    <t>1-221100-5650</t>
  </si>
  <si>
    <t>1-221100-5653</t>
  </si>
  <si>
    <t>1-221100-5660</t>
  </si>
  <si>
    <t>1-221100-5670</t>
  </si>
  <si>
    <t>1-221100-5673</t>
  </si>
  <si>
    <t>1-221100-5800</t>
  </si>
  <si>
    <t>1-221100-5810</t>
  </si>
  <si>
    <t>1-221100-5823</t>
  </si>
  <si>
    <t>1-221100-5833</t>
  </si>
  <si>
    <t>1-221100-5860</t>
  </si>
  <si>
    <t>1-221100-5900</t>
  </si>
  <si>
    <t>1-221100-5903</t>
  </si>
  <si>
    <t>1-221104-7303</t>
  </si>
  <si>
    <t>Schulkostenbeiträge an andere Bundesländer</t>
  </si>
  <si>
    <t>1-221108-7600</t>
  </si>
  <si>
    <t>1-221108-7602</t>
  </si>
  <si>
    <t>1-221108-7606</t>
  </si>
  <si>
    <t>1-221109-7298</t>
  </si>
  <si>
    <t>1-221110-5900</t>
  </si>
  <si>
    <t>2-221100-8500</t>
  </si>
  <si>
    <t>2-221105-8503</t>
  </si>
  <si>
    <t>Transfers von Ländern, sonstige</t>
  </si>
  <si>
    <t>2-221105-8800</t>
  </si>
  <si>
    <t>2-221110-8500</t>
  </si>
  <si>
    <t>2212</t>
  </si>
  <si>
    <t>Landwirtschaftliche Fachschule Eisenstadt</t>
  </si>
  <si>
    <t>22120</t>
  </si>
  <si>
    <t>1-221200-5100</t>
  </si>
  <si>
    <t>1-221200-5101</t>
  </si>
  <si>
    <t>1-221200-5650</t>
  </si>
  <si>
    <t>1-221200-5660</t>
  </si>
  <si>
    <t>1-221200-5820</t>
  </si>
  <si>
    <t>1-221200-5830</t>
  </si>
  <si>
    <t>1-221200-5900</t>
  </si>
  <si>
    <t>1-221200-5901</t>
  </si>
  <si>
    <t>1-221200-5903</t>
  </si>
  <si>
    <t>1-221209-7298</t>
  </si>
  <si>
    <t>22121</t>
  </si>
  <si>
    <t>1-221213-0200</t>
  </si>
  <si>
    <t>1-221213-0300</t>
  </si>
  <si>
    <t>1-221213-0420</t>
  </si>
  <si>
    <t>1-221213-0420.100</t>
  </si>
  <si>
    <t>Amts-, Betriebs- und Geschäftsausstattung, WB</t>
  </si>
  <si>
    <t>22122</t>
  </si>
  <si>
    <t>1-221221-4000</t>
  </si>
  <si>
    <t>1-221221-4000.001</t>
  </si>
  <si>
    <t>Geringwertiges Wirtschaftsgut (GWG), WB</t>
  </si>
  <si>
    <t>1-221221-4020</t>
  </si>
  <si>
    <t>1-221221-4020.001</t>
  </si>
  <si>
    <t>Verbrauchsgüter f.innerbetriebliche Leistungen, WB</t>
  </si>
  <si>
    <t>1-221221-4090.001</t>
  </si>
  <si>
    <t>Ersatzteile, WB</t>
  </si>
  <si>
    <t>1-221221-4560</t>
  </si>
  <si>
    <t>1-221221-4570</t>
  </si>
  <si>
    <t>1-221221-6300</t>
  </si>
  <si>
    <t>1-221221-6300.001</t>
  </si>
  <si>
    <t>Postdienste, WB</t>
  </si>
  <si>
    <t>1-221229-4130</t>
  </si>
  <si>
    <t>1-221229-4200.001</t>
  </si>
  <si>
    <t>Roh-, Hilfs- und Baustoffe, WB</t>
  </si>
  <si>
    <t>1-221229-4520.001</t>
  </si>
  <si>
    <t>Treibstoffe, WB</t>
  </si>
  <si>
    <t>1-221229-4540</t>
  </si>
  <si>
    <t>1-221229-4540.001</t>
  </si>
  <si>
    <t>Reinigungsmittel, WB</t>
  </si>
  <si>
    <t>1-221229-4550.001</t>
  </si>
  <si>
    <t>Chemische und sonstige artverwandte Mittel, WB</t>
  </si>
  <si>
    <t>1-221229-6000.001</t>
  </si>
  <si>
    <t>Energiebezüge, WB</t>
  </si>
  <si>
    <t>1-221229-6140.001</t>
  </si>
  <si>
    <t>Instandhaltung v.Gebäuden und Bauten, WB</t>
  </si>
  <si>
    <t>1-221229-6160.001</t>
  </si>
  <si>
    <t>Instandh. v. Masch.u.maschin.Anlagen, WB</t>
  </si>
  <si>
    <t>1-221229-6170.001</t>
  </si>
  <si>
    <t>Instandhaltung von Fahrzeugen, WB</t>
  </si>
  <si>
    <t>1-221229-6180</t>
  </si>
  <si>
    <t>1-221229-6180.001</t>
  </si>
  <si>
    <t>Instandhaltung von sonstigen Anlagen, WB</t>
  </si>
  <si>
    <t>1-221229-6210.001</t>
  </si>
  <si>
    <t>Sonstige Transporte, WB</t>
  </si>
  <si>
    <t>2-221225-8070.100</t>
  </si>
  <si>
    <t>Erlös aus der Pflanzenproduktion, WB</t>
  </si>
  <si>
    <t>2-221225-8070.101</t>
  </si>
  <si>
    <t>Erlös aus der Weinproduktion, WB</t>
  </si>
  <si>
    <t>2-221225-8070.102</t>
  </si>
  <si>
    <t>Erlös aus der Kellerei, WB</t>
  </si>
  <si>
    <t>22129</t>
  </si>
  <si>
    <t>1-221291-7020</t>
  </si>
  <si>
    <t>1-221291-7020.001</t>
  </si>
  <si>
    <t>Miet- und Pachtaufwand, WB</t>
  </si>
  <si>
    <t>1-221299-6570</t>
  </si>
  <si>
    <t>1-221299-6700</t>
  </si>
  <si>
    <t>Versicherungen, WB</t>
  </si>
  <si>
    <t>1-221299-7150.001</t>
  </si>
  <si>
    <t>Andere öffentliche Abgaben, WB</t>
  </si>
  <si>
    <t>1-221299-7270</t>
  </si>
  <si>
    <t>1-221299-7270.001</t>
  </si>
  <si>
    <t>Sonstige Leistungen von natürlichen Personen, WB</t>
  </si>
  <si>
    <t>1-221299-7280</t>
  </si>
  <si>
    <t>1-221299-7280.001</t>
  </si>
  <si>
    <t>Sonstige Leistungen (Sonstige), WB</t>
  </si>
  <si>
    <t>1-221299-7297</t>
  </si>
  <si>
    <t>1-221299-7297.001</t>
  </si>
  <si>
    <t>Sonstige Aufwendungen, WB</t>
  </si>
  <si>
    <t>2-221295-8145</t>
  </si>
  <si>
    <t>Rückersätze von Auszahlungen f.Leistungen Dritter</t>
  </si>
  <si>
    <t>2-221295-8270</t>
  </si>
  <si>
    <t>2-221295-8299</t>
  </si>
  <si>
    <t>2-221295-8299.100</t>
  </si>
  <si>
    <t>Sonstige Erträge, WB</t>
  </si>
  <si>
    <t>2213</t>
  </si>
  <si>
    <t>Landwirtschaftliche Fachschule Güssing</t>
  </si>
  <si>
    <t>22130</t>
  </si>
  <si>
    <t>1-221300-5100</t>
  </si>
  <si>
    <t>1-221300-5101</t>
  </si>
  <si>
    <t>1-221300-5101.001</t>
  </si>
  <si>
    <t>Geldbezüge VB II WB</t>
  </si>
  <si>
    <t>1-221300-5630</t>
  </si>
  <si>
    <t>1-221300-5650</t>
  </si>
  <si>
    <t>1-221300-5650.001</t>
  </si>
  <si>
    <t>Mehrleistungsvergütungen, WB</t>
  </si>
  <si>
    <t>1-221300-5660</t>
  </si>
  <si>
    <t>1-221300-5820</t>
  </si>
  <si>
    <t>1-221300-5820.001</t>
  </si>
  <si>
    <t>Dienstgeberbeiträge zum FLAG, VB, WB</t>
  </si>
  <si>
    <t>1-221300-5830</t>
  </si>
  <si>
    <t>1-221300-5830.001</t>
  </si>
  <si>
    <t>Sonst.Dienstgeberbeitr.z.soz.Sicherh., VB, WB</t>
  </si>
  <si>
    <t>1-221300-5900</t>
  </si>
  <si>
    <t>1-221300-5900.001</t>
  </si>
  <si>
    <t>Freiwillige Sozialleistungen, WB</t>
  </si>
  <si>
    <t>1-221300-5901</t>
  </si>
  <si>
    <t>1-221300-5903</t>
  </si>
  <si>
    <t>1-221309-7298</t>
  </si>
  <si>
    <t>22131</t>
  </si>
  <si>
    <t>1-221313-0200</t>
  </si>
  <si>
    <t>1-221313-0300</t>
  </si>
  <si>
    <t>1-221313-0420</t>
  </si>
  <si>
    <t>1-221313-0420.100</t>
  </si>
  <si>
    <t>22132</t>
  </si>
  <si>
    <t>1-221321-4000</t>
  </si>
  <si>
    <t>1-221321-4000.001</t>
  </si>
  <si>
    <t>1-221321-4020</t>
  </si>
  <si>
    <t>1-221321-4020.001</t>
  </si>
  <si>
    <t>1-221321-4090.001</t>
  </si>
  <si>
    <t>1-221321-4560</t>
  </si>
  <si>
    <t>1-221321-4570</t>
  </si>
  <si>
    <t>1-221321-6300</t>
  </si>
  <si>
    <t>1-221321-6300.001</t>
  </si>
  <si>
    <t>1-221329-4130</t>
  </si>
  <si>
    <t>1-221329-4200.001</t>
  </si>
  <si>
    <t>1-221329-4290.001</t>
  </si>
  <si>
    <t>Einstellvieh, WB</t>
  </si>
  <si>
    <t>1-221329-4310.001</t>
  </si>
  <si>
    <t>Futtermittel, WB</t>
  </si>
  <si>
    <t>1-221329-4520.001</t>
  </si>
  <si>
    <t>1-221329-4540</t>
  </si>
  <si>
    <t>1-221329-4540.001</t>
  </si>
  <si>
    <t>1-221329-4550.001</t>
  </si>
  <si>
    <t>1-221329-6160</t>
  </si>
  <si>
    <t>1-221329-6160.001</t>
  </si>
  <si>
    <t>1-221329-6170.001</t>
  </si>
  <si>
    <t>1-221329-6180</t>
  </si>
  <si>
    <t>1-221329-6180.001</t>
  </si>
  <si>
    <t>2-221325-8070.100</t>
  </si>
  <si>
    <t>2-221325-8070.101</t>
  </si>
  <si>
    <t>Erlös aus der Tierproduktion, WB</t>
  </si>
  <si>
    <t>22139</t>
  </si>
  <si>
    <t>1-221391-7020</t>
  </si>
  <si>
    <t>1-221391-7020.001</t>
  </si>
  <si>
    <t>1-221399-6700</t>
  </si>
  <si>
    <t>1-221399-6700.001</t>
  </si>
  <si>
    <t>1-221399-7150</t>
  </si>
  <si>
    <t>Andere öffentliche Abgaben</t>
  </si>
  <si>
    <t>1-221399-7150.001</t>
  </si>
  <si>
    <t>1-221399-7270</t>
  </si>
  <si>
    <t>1-221399-7270.001</t>
  </si>
  <si>
    <t>1-221399-7280</t>
  </si>
  <si>
    <t>1-221399-7280.001</t>
  </si>
  <si>
    <t>1-221399-7297</t>
  </si>
  <si>
    <t>1-221399-7297.001</t>
  </si>
  <si>
    <t>2-221395-8270</t>
  </si>
  <si>
    <t>2-221395-8299.100</t>
  </si>
  <si>
    <t>2214</t>
  </si>
  <si>
    <t>Fachschulen für Sozialbetreuung</t>
  </si>
  <si>
    <t>1-221405-7670</t>
  </si>
  <si>
    <t>Schule für Sozialbetreuungsber., Pinkafeld</t>
  </si>
  <si>
    <t>222</t>
  </si>
  <si>
    <t>Berufsbildende Höhere Schulen</t>
  </si>
  <si>
    <t>2220</t>
  </si>
  <si>
    <t>Gewerbegymnasium Güssing</t>
  </si>
  <si>
    <t>1-222005-7670</t>
  </si>
  <si>
    <t>1-222009-7260</t>
  </si>
  <si>
    <t>Mitgliedsbeitrag</t>
  </si>
  <si>
    <t>228</t>
  </si>
  <si>
    <t>Berufsausbildung schulentlassener Jugendlicher</t>
  </si>
  <si>
    <t>2280</t>
  </si>
  <si>
    <t>1-228000-5107</t>
  </si>
  <si>
    <t>Geldbezüge Lehrlinge</t>
  </si>
  <si>
    <t>1-228000-5108</t>
  </si>
  <si>
    <t>Geldbezüge Verwaltungspraktikant</t>
  </si>
  <si>
    <t>1-228000-5827</t>
  </si>
  <si>
    <t>Dienstgeberbeiträge zum FLAG, Lehrlinge</t>
  </si>
  <si>
    <t>1-228000-5828</t>
  </si>
  <si>
    <t>DGB zum FLAG, Verwaltungspraktikant</t>
  </si>
  <si>
    <t>1-228000-5837</t>
  </si>
  <si>
    <t>Sonst.Dienstgeberbeitr.z.soz.Sicherh., Lehrlinge</t>
  </si>
  <si>
    <t>1-228000-5838</t>
  </si>
  <si>
    <t>Sonst.Dienstgeberbeitr.z.soz.Sicherh., Verw.pr.</t>
  </si>
  <si>
    <t>1-228000-5900</t>
  </si>
  <si>
    <t>2-228005-8518</t>
  </si>
  <si>
    <t>Erstattungsbetr.Entgeltfortzahlungsgesetz (EFZG)</t>
  </si>
  <si>
    <t>2-228005-8540</t>
  </si>
  <si>
    <t>Beihilfe für die Ausbildung von Lehrlingen</t>
  </si>
  <si>
    <t>23</t>
  </si>
  <si>
    <t>Förderung des Unterrichts</t>
  </si>
  <si>
    <t>230</t>
  </si>
  <si>
    <t>Förderung des Schulbetriebs</t>
  </si>
  <si>
    <t>2300</t>
  </si>
  <si>
    <t>Mediencenter Burgenland</t>
  </si>
  <si>
    <t>1-230000-5650</t>
  </si>
  <si>
    <t>1-230001-4000</t>
  </si>
  <si>
    <t>1-230001-4560</t>
  </si>
  <si>
    <t>1-230001-4570</t>
  </si>
  <si>
    <t>1-230001-4590</t>
  </si>
  <si>
    <t>1-230001-6300</t>
  </si>
  <si>
    <t>1-230001-7020</t>
  </si>
  <si>
    <t>1-230003-0420</t>
  </si>
  <si>
    <t>1-230009-7270</t>
  </si>
  <si>
    <t>1-230009-7280</t>
  </si>
  <si>
    <t>2-230005-8505</t>
  </si>
  <si>
    <t>Audio-Visuelle Lehrmittel</t>
  </si>
  <si>
    <t>232</t>
  </si>
  <si>
    <t>Schülerbetreuung</t>
  </si>
  <si>
    <t>2320</t>
  </si>
  <si>
    <t>1-232009-7297</t>
  </si>
  <si>
    <t>Schulsportliche Veranstaltungen</t>
  </si>
  <si>
    <t>1-232015-7690</t>
  </si>
  <si>
    <t>Schülerbeihilfen</t>
  </si>
  <si>
    <t>239</t>
  </si>
  <si>
    <t>2390</t>
  </si>
  <si>
    <t>1-239005-7340</t>
  </si>
  <si>
    <t>Bildungsprojekte, Internat.Kooperationen</t>
  </si>
  <si>
    <t>1-239009-7270</t>
  </si>
  <si>
    <t>1-239009-7280</t>
  </si>
  <si>
    <t>1-239009-7297</t>
  </si>
  <si>
    <t>Bildungsprojekte, Intern. Kooperationen</t>
  </si>
  <si>
    <t>2-239005-8299</t>
  </si>
  <si>
    <t>24</t>
  </si>
  <si>
    <t>Vorschulische Erziehung</t>
  </si>
  <si>
    <t>240</t>
  </si>
  <si>
    <t>Kindergärten</t>
  </si>
  <si>
    <t>2400</t>
  </si>
  <si>
    <t>Kindergartenaufsicht, Leistungen für Personal</t>
  </si>
  <si>
    <t>1-240000-5100</t>
  </si>
  <si>
    <t>1-240000-5630</t>
  </si>
  <si>
    <t>1-240000-5660</t>
  </si>
  <si>
    <t>1-240000-5820</t>
  </si>
  <si>
    <t>DGB zum FLAG, VB</t>
  </si>
  <si>
    <t>1-240000-5830</t>
  </si>
  <si>
    <t>1-240000-5900</t>
  </si>
  <si>
    <t>1-240010-5900</t>
  </si>
  <si>
    <t>2401</t>
  </si>
  <si>
    <t>Kindergartenaufsicht, Fachberater u.Assistenzgärtnerinnen</t>
  </si>
  <si>
    <t>1-240100-5100</t>
  </si>
  <si>
    <t>1-240100-5660</t>
  </si>
  <si>
    <t>1-240100-5820</t>
  </si>
  <si>
    <t>1-240100-5830</t>
  </si>
  <si>
    <t>1-240100-5900</t>
  </si>
  <si>
    <t>1-240110-5900</t>
  </si>
  <si>
    <t>2-240105-8505</t>
  </si>
  <si>
    <t>2402</t>
  </si>
  <si>
    <t>Beitrag z.Personalaufw.d. Kinderkrippengr.</t>
  </si>
  <si>
    <t>1-240204-7305</t>
  </si>
  <si>
    <t>Personalkostenförderung</t>
  </si>
  <si>
    <t>2403</t>
  </si>
  <si>
    <t>Beiträge zum Bau von Kinderbetreuungseinrichtungen</t>
  </si>
  <si>
    <t>1-240306-7355</t>
  </si>
  <si>
    <t>Zweckzusch.z.Bauaufw.v.Kinderbetreuungseinr.</t>
  </si>
  <si>
    <t>1-240309-7297</t>
  </si>
  <si>
    <t>Kindergartenbaupr., Zinszuschüsse</t>
  </si>
  <si>
    <t>2409</t>
  </si>
  <si>
    <t>1-240904-7680</t>
  </si>
  <si>
    <t>Gesetzliche Zuwendungen an Einzelpersonen</t>
  </si>
  <si>
    <t>241</t>
  </si>
  <si>
    <t>Förderung der Kindergärtner/innen</t>
  </si>
  <si>
    <t>2410</t>
  </si>
  <si>
    <t>1-241009-7297</t>
  </si>
  <si>
    <t>25</t>
  </si>
  <si>
    <t>Außerschulische Jugenderziehung</t>
  </si>
  <si>
    <t>252</t>
  </si>
  <si>
    <t>Jugendherbergen und Jugendheime</t>
  </si>
  <si>
    <t>2520</t>
  </si>
  <si>
    <t>Jugendzentren</t>
  </si>
  <si>
    <t>1-252005-7670</t>
  </si>
  <si>
    <t>Soziale Jugendbetreuung</t>
  </si>
  <si>
    <t>253</t>
  </si>
  <si>
    <t>Jugendverkehrserziehung</t>
  </si>
  <si>
    <t>2530</t>
  </si>
  <si>
    <t>Mobile und stationäre Schulverkehrserziehungsgärten</t>
  </si>
  <si>
    <t>1-253009-7297</t>
  </si>
  <si>
    <t>259</t>
  </si>
  <si>
    <t>2590</t>
  </si>
  <si>
    <t>1-259005-7340</t>
  </si>
  <si>
    <t>Tansfers an sonstige Träger öffentlichen Rechts</t>
  </si>
  <si>
    <t>1-259005-7430</t>
  </si>
  <si>
    <t>Transfers an Unternehmen (ohne Finanzunternehmen)</t>
  </si>
  <si>
    <t>1-259005-7670</t>
  </si>
  <si>
    <t>Sonst.Zuwendungen a.priv.gemeinn.Einrichtungen</t>
  </si>
  <si>
    <t>1-259005-7690</t>
  </si>
  <si>
    <t>1-259009-6400</t>
  </si>
  <si>
    <t>1-259009-7270</t>
  </si>
  <si>
    <t>1-259009-7280</t>
  </si>
  <si>
    <t>1-259009-7297</t>
  </si>
  <si>
    <t>2-259005-8170</t>
  </si>
  <si>
    <t>Kostenersätze für Freizeitveranstaltungen</t>
  </si>
  <si>
    <t>2-259005-8291</t>
  </si>
  <si>
    <t>2-259005-8299</t>
  </si>
  <si>
    <t>26</t>
  </si>
  <si>
    <t>Sport und außerschulische Leibeserziehung</t>
  </si>
  <si>
    <t>260</t>
  </si>
  <si>
    <t>Landessportorganisation</t>
  </si>
  <si>
    <t>2600</t>
  </si>
  <si>
    <t>1-260005-7340</t>
  </si>
  <si>
    <t>Schulsportmodell BSSM Oberschützen</t>
  </si>
  <si>
    <t>1-260005-7670</t>
  </si>
  <si>
    <t>Förd.d.Turn- u.Sportwesens außerhalb d.Schulen</t>
  </si>
  <si>
    <t>1-260005-7690</t>
  </si>
  <si>
    <t>Sportinitative Burgenland</t>
  </si>
  <si>
    <t>1-260007-7355</t>
  </si>
  <si>
    <t>Trendsportanlagen</t>
  </si>
  <si>
    <t>1-260007-7480</t>
  </si>
  <si>
    <t>Überregionale Sonderprojekte</t>
  </si>
  <si>
    <t>3433</t>
  </si>
  <si>
    <t>1-260015-7340</t>
  </si>
  <si>
    <t>Schul- und Leistungsmodelle</t>
  </si>
  <si>
    <t>269</t>
  </si>
  <si>
    <t>2690</t>
  </si>
  <si>
    <t>1-269005-7670</t>
  </si>
  <si>
    <t>Spitzensport, Förderungsmaßnahmen</t>
  </si>
  <si>
    <t>1-269007-7355</t>
  </si>
  <si>
    <t>Förderungsmaßnahmen, Gemeinden</t>
  </si>
  <si>
    <t>1-269007-7770</t>
  </si>
  <si>
    <t>Förderungsmaßnahmen</t>
  </si>
  <si>
    <t>3434</t>
  </si>
  <si>
    <t>1-269009-7270</t>
  </si>
  <si>
    <t>Sportmedizinische Untersuchungen</t>
  </si>
  <si>
    <t>1-269009-7280</t>
  </si>
  <si>
    <t>1-269009-7297</t>
  </si>
  <si>
    <t>Bewegungs- und Jugendsportprojekte</t>
  </si>
  <si>
    <t>1-269015-7670</t>
  </si>
  <si>
    <t>1-269025-7670</t>
  </si>
  <si>
    <t>Sonderprojekte, Nachwuchsförderung</t>
  </si>
  <si>
    <t>27</t>
  </si>
  <si>
    <t>Erwachsenenbildung</t>
  </si>
  <si>
    <t>270</t>
  </si>
  <si>
    <t>Volkshochschulen</t>
  </si>
  <si>
    <t>2700</t>
  </si>
  <si>
    <t>1-270005-7340</t>
  </si>
  <si>
    <t>271</t>
  </si>
  <si>
    <t>Volksbildungswerke</t>
  </si>
  <si>
    <t>2710</t>
  </si>
  <si>
    <t>1-271005-7340</t>
  </si>
  <si>
    <t>Transfers an sonstige Träger öffentlichen Rechts</t>
  </si>
  <si>
    <t>1-271005-7403</t>
  </si>
  <si>
    <t>1-271005-7670</t>
  </si>
  <si>
    <t>1-271005-7690</t>
  </si>
  <si>
    <t>1-271015-7670</t>
  </si>
  <si>
    <t>1-271021-7020</t>
  </si>
  <si>
    <t>279</t>
  </si>
  <si>
    <t>2790</t>
  </si>
  <si>
    <t>1-279005-7670</t>
  </si>
  <si>
    <t>Bgld. Forschungsgesellschaft</t>
  </si>
  <si>
    <t>28</t>
  </si>
  <si>
    <t>Forschung und Wissenschaft</t>
  </si>
  <si>
    <t>280</t>
  </si>
  <si>
    <t>Förderung von Universitäten und Hochschulen</t>
  </si>
  <si>
    <t>2800</t>
  </si>
  <si>
    <t>1-280005-7340</t>
  </si>
  <si>
    <t>Stiftung pivate Pädagog. Hochschule Burgenland</t>
  </si>
  <si>
    <t>282</t>
  </si>
  <si>
    <t>Studienbeihilfen</t>
  </si>
  <si>
    <t>2820</t>
  </si>
  <si>
    <t>1-282005-7690</t>
  </si>
  <si>
    <t>Auslandsstipendien</t>
  </si>
  <si>
    <t>283</t>
  </si>
  <si>
    <t>Wissenschaftliche Archive</t>
  </si>
  <si>
    <t>2830</t>
  </si>
  <si>
    <t>1-283001-4000</t>
  </si>
  <si>
    <t>1-283001-4570</t>
  </si>
  <si>
    <t>1-283003-0420</t>
  </si>
  <si>
    <t>1-283009-7270</t>
  </si>
  <si>
    <t>2-283005-8050</t>
  </si>
  <si>
    <t>Erlöse für Publikationen, Mikrofilme, Kopien</t>
  </si>
  <si>
    <t>284</t>
  </si>
  <si>
    <t>Wissenschaftliche Bibliotheken</t>
  </si>
  <si>
    <t>2840</t>
  </si>
  <si>
    <t>1-284003-0460</t>
  </si>
  <si>
    <t>Kulturgüter beweglich</t>
  </si>
  <si>
    <t>3416</t>
  </si>
  <si>
    <t>1-284009-7250</t>
  </si>
  <si>
    <t>Bibliothekserfordernisse</t>
  </si>
  <si>
    <t>1-284009-7280</t>
  </si>
  <si>
    <t>289</t>
  </si>
  <si>
    <t>2890</t>
  </si>
  <si>
    <t>Biologische Station Neusiedler See</t>
  </si>
  <si>
    <t>28900</t>
  </si>
  <si>
    <t>1-289000-5000</t>
  </si>
  <si>
    <t>1-289000-5100</t>
  </si>
  <si>
    <t>1-289000-5101</t>
  </si>
  <si>
    <t>1-289000-5630</t>
  </si>
  <si>
    <t>1-289000-5660</t>
  </si>
  <si>
    <t>1-289000-5800</t>
  </si>
  <si>
    <t>1-289000-5810</t>
  </si>
  <si>
    <t>1-289000-5820</t>
  </si>
  <si>
    <t>1-289000-5830</t>
  </si>
  <si>
    <t>1-289000-5900</t>
  </si>
  <si>
    <t>1-289000-5901</t>
  </si>
  <si>
    <t>1-289000-5903</t>
  </si>
  <si>
    <t>1-289008-7600</t>
  </si>
  <si>
    <t>1-289008-7602</t>
  </si>
  <si>
    <t>1-289008-7606</t>
  </si>
  <si>
    <t>1-289009-7298</t>
  </si>
  <si>
    <t>2-289005-8800</t>
  </si>
  <si>
    <t>28901</t>
  </si>
  <si>
    <t>1-289013-0300</t>
  </si>
  <si>
    <t>1-289013-0420</t>
  </si>
  <si>
    <t>1-289013-0500</t>
  </si>
  <si>
    <t>Sonderanlagen</t>
  </si>
  <si>
    <t>3412</t>
  </si>
  <si>
    <t>28902</t>
  </si>
  <si>
    <t>1-289021-4000</t>
  </si>
  <si>
    <t>1-289021-4020.900</t>
  </si>
  <si>
    <t>1-289021-4560</t>
  </si>
  <si>
    <t>1-289021-4570</t>
  </si>
  <si>
    <t>1-289021-4590</t>
  </si>
  <si>
    <t>1-289021-6300</t>
  </si>
  <si>
    <t>1-289029-4520</t>
  </si>
  <si>
    <t>1-289029-4540</t>
  </si>
  <si>
    <t>1-289029-4550</t>
  </si>
  <si>
    <t>1-289029-6160</t>
  </si>
  <si>
    <t>1-289029-6170</t>
  </si>
  <si>
    <t>1-289029-6180</t>
  </si>
  <si>
    <t>1-289029-6190</t>
  </si>
  <si>
    <t>Instandhaltung von Sonderanlagen</t>
  </si>
  <si>
    <t>28909</t>
  </si>
  <si>
    <t>1-289091-7020</t>
  </si>
  <si>
    <t>1-289097-7355</t>
  </si>
  <si>
    <t>Kapitaltransfers an Gemeinden, sonstige</t>
  </si>
  <si>
    <t>1-289099-6570</t>
  </si>
  <si>
    <t>1-289099-7270</t>
  </si>
  <si>
    <t>1-289099-7280</t>
  </si>
  <si>
    <t>1-289099-7280.001</t>
  </si>
  <si>
    <t>Vogelwarte Neusiedler See - Hansag</t>
  </si>
  <si>
    <t>1-289099-7280.003</t>
  </si>
  <si>
    <t>Projekt WeCon</t>
  </si>
  <si>
    <t>1-289099-7297</t>
  </si>
  <si>
    <t>2-289091-8890.001</t>
  </si>
  <si>
    <t>3125</t>
  </si>
  <si>
    <t>2-289091-8890.003</t>
  </si>
  <si>
    <t>2-289095-8145</t>
  </si>
  <si>
    <t>2-289095-8150</t>
  </si>
  <si>
    <t>Benützungsgebühren</t>
  </si>
  <si>
    <t>2-289095-8299</t>
  </si>
  <si>
    <t>2891</t>
  </si>
  <si>
    <t>Wissenschaftsförderung</t>
  </si>
  <si>
    <t>1-289105-7670</t>
  </si>
  <si>
    <t>Maßnahmen zur Wissenschaftsförderung</t>
  </si>
  <si>
    <t>2892</t>
  </si>
  <si>
    <t>Grundlagenforschung</t>
  </si>
  <si>
    <t>1-289209-7297</t>
  </si>
  <si>
    <t>GRUPPE 3</t>
  </si>
  <si>
    <t>Kunst, Kultur und Kultus</t>
  </si>
  <si>
    <t>30</t>
  </si>
  <si>
    <t>300</t>
  </si>
  <si>
    <t>Kulturamt</t>
  </si>
  <si>
    <t>3000</t>
  </si>
  <si>
    <t>1-300005-7690</t>
  </si>
  <si>
    <t>Kulturpreis des Landes</t>
  </si>
  <si>
    <t>1-300008-7295</t>
  </si>
  <si>
    <t>1-300009-7270</t>
  </si>
  <si>
    <t>1-300009-7280</t>
  </si>
  <si>
    <t>32</t>
  </si>
  <si>
    <t>Musik u.darstellende Kunst</t>
  </si>
  <si>
    <t>320</t>
  </si>
  <si>
    <t>Ausbildung in Musik und darstellender Kunst</t>
  </si>
  <si>
    <t>3200</t>
  </si>
  <si>
    <t>Joseph Haydn-Konservatorium</t>
  </si>
  <si>
    <t>32000</t>
  </si>
  <si>
    <t>1-320000-5100</t>
  </si>
  <si>
    <t>1-320000-5101</t>
  </si>
  <si>
    <t>1-320000-5650</t>
  </si>
  <si>
    <t>1-320000-5660</t>
  </si>
  <si>
    <t>1-320000-5820</t>
  </si>
  <si>
    <t>1-320000-5830</t>
  </si>
  <si>
    <t>1-320000-5889</t>
  </si>
  <si>
    <t>Kommunalsteuer</t>
  </si>
  <si>
    <t>1-320000-5900</t>
  </si>
  <si>
    <t>1-320000-5901</t>
  </si>
  <si>
    <t>1-320000-5903</t>
  </si>
  <si>
    <t>1-320008-7600</t>
  </si>
  <si>
    <t>1-320008-7602</t>
  </si>
  <si>
    <t>1-320008-7606</t>
  </si>
  <si>
    <t>1-320009-7298</t>
  </si>
  <si>
    <t>2-320005-8800</t>
  </si>
  <si>
    <t>32001</t>
  </si>
  <si>
    <t>1-320013-0420</t>
  </si>
  <si>
    <t>2-320015-8014</t>
  </si>
  <si>
    <t>Veräußerung von Musikinstrumenten</t>
  </si>
  <si>
    <t>32002</t>
  </si>
  <si>
    <t>Abgaben</t>
  </si>
  <si>
    <t>1-320029-7150</t>
  </si>
  <si>
    <t>32003</t>
  </si>
  <si>
    <t>1-320031-4000</t>
  </si>
  <si>
    <t>1-320031-4560</t>
  </si>
  <si>
    <t>1-320031-4570</t>
  </si>
  <si>
    <t>1-320031-6300</t>
  </si>
  <si>
    <t>1-320031-7020</t>
  </si>
  <si>
    <t>1-320039-4130</t>
  </si>
  <si>
    <t>1-320039-4520</t>
  </si>
  <si>
    <t>1-320039-4540</t>
  </si>
  <si>
    <t>1-320039-6180</t>
  </si>
  <si>
    <t>32009</t>
  </si>
  <si>
    <t>1-320099-7270</t>
  </si>
  <si>
    <t>1-320099-7280</t>
  </si>
  <si>
    <t>1-320099-7297</t>
  </si>
  <si>
    <t>2-320095-8170</t>
  </si>
  <si>
    <t>2-320095-8240</t>
  </si>
  <si>
    <t>2-320095-8299</t>
  </si>
  <si>
    <t>3201</t>
  </si>
  <si>
    <t>Ausbildung</t>
  </si>
  <si>
    <t>1-320105-7690</t>
  </si>
  <si>
    <t>Stipendien für künstl.Ausbild., Einzelpersonen</t>
  </si>
  <si>
    <t>3202</t>
  </si>
  <si>
    <t>Musikschulwesen</t>
  </si>
  <si>
    <t>1-320204-7660</t>
  </si>
  <si>
    <t>Musikschulen, Landesanteil</t>
  </si>
  <si>
    <t>1-320205-7670</t>
  </si>
  <si>
    <t>Musikschulen, sonstige Zuwendungen</t>
  </si>
  <si>
    <t>1-320205-7690</t>
  </si>
  <si>
    <t>Musikschulen, Zuschuss für Elternbeiträge</t>
  </si>
  <si>
    <t>1-320214-7660</t>
  </si>
  <si>
    <t>Musikschulen, Gemeindeanteil</t>
  </si>
  <si>
    <t>2-320205-8505</t>
  </si>
  <si>
    <t>33</t>
  </si>
  <si>
    <t>Schrifttum und Sprache</t>
  </si>
  <si>
    <t>330</t>
  </si>
  <si>
    <t>Förderung von Schrifttum und Sprache</t>
  </si>
  <si>
    <t>3300</t>
  </si>
  <si>
    <t>Volksgruppen</t>
  </si>
  <si>
    <t>1-330005-7670</t>
  </si>
  <si>
    <t>Belange der Volksgruppen</t>
  </si>
  <si>
    <t>1-330015-7670</t>
  </si>
  <si>
    <t>Kulturbelange der Volksgruppen</t>
  </si>
  <si>
    <t>34</t>
  </si>
  <si>
    <t>Museen und sonst. Sammlungen</t>
  </si>
  <si>
    <t>340</t>
  </si>
  <si>
    <t>Museen</t>
  </si>
  <si>
    <t>3400</t>
  </si>
  <si>
    <t>1-340000-5000</t>
  </si>
  <si>
    <t>1-340000-5100</t>
  </si>
  <si>
    <t>1-340000-5101</t>
  </si>
  <si>
    <t>1-340000-5630</t>
  </si>
  <si>
    <t>1-340000-5660</t>
  </si>
  <si>
    <t>1-340000-5800</t>
  </si>
  <si>
    <t>1-340000-5810</t>
  </si>
  <si>
    <t>1-340000-5820</t>
  </si>
  <si>
    <t>1-340000-5830</t>
  </si>
  <si>
    <t>1-340000-5900</t>
  </si>
  <si>
    <t>1-340008-7600</t>
  </si>
  <si>
    <t>1-340008-7602</t>
  </si>
  <si>
    <t>1-340008-7606</t>
  </si>
  <si>
    <t>1-340009-7298</t>
  </si>
  <si>
    <t>1-340010-5900</t>
  </si>
  <si>
    <t>1-340030-5900</t>
  </si>
  <si>
    <t>2-340005-8800</t>
  </si>
  <si>
    <t>3409</t>
  </si>
  <si>
    <t>1-340901-4590</t>
  </si>
  <si>
    <t>1-340901-7020</t>
  </si>
  <si>
    <t>1-340903-0420</t>
  </si>
  <si>
    <t>1-340903-0460</t>
  </si>
  <si>
    <t>2-340905-8299</t>
  </si>
  <si>
    <t>2-340905-8501</t>
  </si>
  <si>
    <t>341</t>
  </si>
  <si>
    <t>Sonstige Sammlungen</t>
  </si>
  <si>
    <t>3410</t>
  </si>
  <si>
    <t>1-341009-6150</t>
  </si>
  <si>
    <t>Instandhaltung von Kulturgütern</t>
  </si>
  <si>
    <t>1-341009-6180</t>
  </si>
  <si>
    <t>1-341009-7270</t>
  </si>
  <si>
    <t>Wissenschaftliche Forschungsarbeiten</t>
  </si>
  <si>
    <t>1-341009-7280</t>
  </si>
  <si>
    <t>1-341009-7297</t>
  </si>
  <si>
    <t>1-341019-7270</t>
  </si>
  <si>
    <t>36</t>
  </si>
  <si>
    <t>Heimatpflege</t>
  </si>
  <si>
    <t>361</t>
  </si>
  <si>
    <t>Nichtwissenschaftliche Archive</t>
  </si>
  <si>
    <t>3610</t>
  </si>
  <si>
    <t>Landesarchiv</t>
  </si>
  <si>
    <t>1-361001-4000</t>
  </si>
  <si>
    <t>1-361001-4560</t>
  </si>
  <si>
    <t>1-361001-4570</t>
  </si>
  <si>
    <t>1-361001-4590</t>
  </si>
  <si>
    <t>1-361003-0460</t>
  </si>
  <si>
    <t>1-361009-7270</t>
  </si>
  <si>
    <t>1-361009-7280</t>
  </si>
  <si>
    <t>1-361011-4000</t>
  </si>
  <si>
    <t>Kulturgüter beweglich (GWG)</t>
  </si>
  <si>
    <t>362</t>
  </si>
  <si>
    <t>Denkmalpflege</t>
  </si>
  <si>
    <t>3620</t>
  </si>
  <si>
    <t>1-362005-7305</t>
  </si>
  <si>
    <t>Transfers an Gemeinden</t>
  </si>
  <si>
    <t>363</t>
  </si>
  <si>
    <t>Altstadterhaltung und Ortsbildpflege</t>
  </si>
  <si>
    <t>3630</t>
  </si>
  <si>
    <t>Dorferneuerung</t>
  </si>
  <si>
    <t>1-363007-7355</t>
  </si>
  <si>
    <t>Dorferneuerungsmaßnahmen, Gemeinden</t>
  </si>
  <si>
    <t>1-363007-7480</t>
  </si>
  <si>
    <t>Dorferneuerungsmaßnahmen, Unternehmen</t>
  </si>
  <si>
    <t>1-363007-7670</t>
  </si>
  <si>
    <t>Dorferneuerungsmaßn. priv. gemeinn. Einrichtungen</t>
  </si>
  <si>
    <t>1-363009-7270</t>
  </si>
  <si>
    <t>1-363009-7280</t>
  </si>
  <si>
    <t>1-363009-7297</t>
  </si>
  <si>
    <t>1-363019-7297</t>
  </si>
  <si>
    <t>Dorfererneuerung, Vereinswesen</t>
  </si>
  <si>
    <t>369</t>
  </si>
  <si>
    <t>3690</t>
  </si>
  <si>
    <t>Landeskundliche Forschungsstelle</t>
  </si>
  <si>
    <t>1-369009-7297</t>
  </si>
  <si>
    <t>38</t>
  </si>
  <si>
    <t>Sonstige Kulturpflege</t>
  </si>
  <si>
    <t>380</t>
  </si>
  <si>
    <t>Einrichtungen der Kulturpflege</t>
  </si>
  <si>
    <t>3800</t>
  </si>
  <si>
    <t>Kulturpflege</t>
  </si>
  <si>
    <t>1-380009-7297</t>
  </si>
  <si>
    <t>Symposium Mogersdorf</t>
  </si>
  <si>
    <t>3801</t>
  </si>
  <si>
    <t>Kulturzentren</t>
  </si>
  <si>
    <t>1-380100-5000</t>
  </si>
  <si>
    <t>1-380100-5100</t>
  </si>
  <si>
    <t>1-380100-5101</t>
  </si>
  <si>
    <t>1-380100-5630</t>
  </si>
  <si>
    <t>1-380100-5650</t>
  </si>
  <si>
    <t>1-380100-5660</t>
  </si>
  <si>
    <t>1-380100-5800</t>
  </si>
  <si>
    <t>1-380100-5810</t>
  </si>
  <si>
    <t>1-380100-5820</t>
  </si>
  <si>
    <t>1-380100-5830</t>
  </si>
  <si>
    <t>1-380100-5900</t>
  </si>
  <si>
    <t>1-380108-7600</t>
  </si>
  <si>
    <t>1-380108-7602</t>
  </si>
  <si>
    <t>1-380108-7606</t>
  </si>
  <si>
    <t>1-380109-7298</t>
  </si>
  <si>
    <t>1-380110-5900</t>
  </si>
  <si>
    <t>1-380120-5900</t>
  </si>
  <si>
    <t>1-380130-5900</t>
  </si>
  <si>
    <t>381</t>
  </si>
  <si>
    <t>Maßnahmen der Kulturpflege</t>
  </si>
  <si>
    <t>3812</t>
  </si>
  <si>
    <t>Allgemeinde Kulturförderung</t>
  </si>
  <si>
    <t>1-381205-7670</t>
  </si>
  <si>
    <t>Kulturförderung</t>
  </si>
  <si>
    <t>1-381205-7690</t>
  </si>
  <si>
    <t>Kulturförderung, Einzelpersonen</t>
  </si>
  <si>
    <t>1-381209-7297</t>
  </si>
  <si>
    <t>1-381215-7670</t>
  </si>
  <si>
    <t>Förd. von Kirchen, Vereinen u. sonst.Aktivitäten</t>
  </si>
  <si>
    <t>1-381219-7297</t>
  </si>
  <si>
    <t>Kulturprojekte, Internationale Kooperationen</t>
  </si>
  <si>
    <t>1-381225-7670</t>
  </si>
  <si>
    <t>1-381229-7297</t>
  </si>
  <si>
    <t>100 Jahre Burgenland</t>
  </si>
  <si>
    <t>2-381205-8299</t>
  </si>
  <si>
    <t>2-381215-8299</t>
  </si>
  <si>
    <t>Kulturprojekte, Intern. Kooperationen</t>
  </si>
  <si>
    <t>GRUPPE 4</t>
  </si>
  <si>
    <t>Soziale Wohlfahrt und Wohnbauförderung</t>
  </si>
  <si>
    <t>41</t>
  </si>
  <si>
    <t>Allgemeine öffentliche Wohlfahrt</t>
  </si>
  <si>
    <t>411</t>
  </si>
  <si>
    <t>Maßnahmen der allgemeinen Sozialhilfe</t>
  </si>
  <si>
    <t>4110</t>
  </si>
  <si>
    <t>Sozialhilfe, Allgemeines</t>
  </si>
  <si>
    <t>1-411005-7332</t>
  </si>
  <si>
    <t>Sozialfonds Burgenland</t>
  </si>
  <si>
    <t>1-411005-7670</t>
  </si>
  <si>
    <t>1-411005-7690</t>
  </si>
  <si>
    <t>Beihilfen an Einzelpersonen</t>
  </si>
  <si>
    <t>1-411008-7296.900</t>
  </si>
  <si>
    <t>Dauerunterstützte und einmalige Leistungen</t>
  </si>
  <si>
    <t>1-411008-7296.901</t>
  </si>
  <si>
    <t>Lebensunterhalt und Taschengeld</t>
  </si>
  <si>
    <t>1-411008-7296.902</t>
  </si>
  <si>
    <t>Bekleidungsbeihilfen Allgemein</t>
  </si>
  <si>
    <t>1-411008-7296.903</t>
  </si>
  <si>
    <t>Ambulante Behandlungen</t>
  </si>
  <si>
    <t>1-411008-7296.904</t>
  </si>
  <si>
    <t>Behandlung in Krankenanstalten im Burgenland</t>
  </si>
  <si>
    <t>1-411008-7296.905</t>
  </si>
  <si>
    <t>Behandlung in Krankenanstalten außerh. Burgenland</t>
  </si>
  <si>
    <t>1-411008-7296.907</t>
  </si>
  <si>
    <t>Transportkosten</t>
  </si>
  <si>
    <t>1-411008-7296.908</t>
  </si>
  <si>
    <t>Pensionsbeitrag, Nachzahlung</t>
  </si>
  <si>
    <t>1-411008-7296.909</t>
  </si>
  <si>
    <t>Krankenversicherung</t>
  </si>
  <si>
    <t>1-411008-7296.910</t>
  </si>
  <si>
    <t>Bestattungskosten</t>
  </si>
  <si>
    <t>1-411008-7296.911</t>
  </si>
  <si>
    <t>1-411015-7690</t>
  </si>
  <si>
    <t>Hilfe in besonderen Lebenslagen</t>
  </si>
  <si>
    <t>2-411005-8141</t>
  </si>
  <si>
    <t>Nachträgliche Erträge für erbrachte Leistungen</t>
  </si>
  <si>
    <t>2-411005-8170.900</t>
  </si>
  <si>
    <t>2-411005-8280</t>
  </si>
  <si>
    <t>2-411005-8500</t>
  </si>
  <si>
    <t>Leistungen gem. Beihilfengesetz 1996</t>
  </si>
  <si>
    <t>2-411005-8505</t>
  </si>
  <si>
    <t>Beitragsleistungen der Gemeinden, Sozialhilfe</t>
  </si>
  <si>
    <t>2-411005-8810</t>
  </si>
  <si>
    <t>Geldstrafen</t>
  </si>
  <si>
    <t>4111</t>
  </si>
  <si>
    <t>Bedarfsorientierte Mindestsicherung</t>
  </si>
  <si>
    <t>1-411104-7303</t>
  </si>
  <si>
    <t>Transfers an Länder, sonstige</t>
  </si>
  <si>
    <t>1-411104-7680</t>
  </si>
  <si>
    <t>Leistungen für Lebensunterhalt</t>
  </si>
  <si>
    <t>1-411108-7310</t>
  </si>
  <si>
    <t>Leistungen für Krankenversicherung</t>
  </si>
  <si>
    <t>1-411114-7430.900</t>
  </si>
  <si>
    <t>Privatr.Leist.Transf.a.Unternehm.(o.Finanzuntern.)</t>
  </si>
  <si>
    <t>1-411114-7430.901</t>
  </si>
  <si>
    <t>Leistungen, BMS-Miete</t>
  </si>
  <si>
    <t>1-411114-7430.902</t>
  </si>
  <si>
    <t>Leistungen, BMS-Sonstiges</t>
  </si>
  <si>
    <t>1-411114-7680.900</t>
  </si>
  <si>
    <t>Privatrechtliche Leistungen</t>
  </si>
  <si>
    <t>1-411114-7680.901</t>
  </si>
  <si>
    <t>1-411114-7680.902</t>
  </si>
  <si>
    <t>1-411114-7680.903</t>
  </si>
  <si>
    <t>Leistungen, BMS-Kinderbonus</t>
  </si>
  <si>
    <t>2-411105-8170</t>
  </si>
  <si>
    <t>2-411105-8280</t>
  </si>
  <si>
    <t>2-411105-8501</t>
  </si>
  <si>
    <t>Transfers vom Bund, Sonstige</t>
  </si>
  <si>
    <t>4112</t>
  </si>
  <si>
    <t>Unterbringung in fremden Anstalten</t>
  </si>
  <si>
    <t>1-411204-7340.900</t>
  </si>
  <si>
    <t>Transfers an sonst. Träger öffentl. Rechts</t>
  </si>
  <si>
    <t>1-411204-7340.981</t>
  </si>
  <si>
    <t>Unterbringung i.Altenwohn- u.Pflegeheimen i.Bgld.</t>
  </si>
  <si>
    <t>1-411204-7340.982</t>
  </si>
  <si>
    <t>Unterbringung i.Altenwohn- u.Pflegeheimen a.Bgld.</t>
  </si>
  <si>
    <t>1-411204-7340.999</t>
  </si>
  <si>
    <t>Corona-Gefahrenzulage</t>
  </si>
  <si>
    <t>1-411204-7430.900</t>
  </si>
  <si>
    <t>Transfers an Unternehmen (ohne Finanzuntern.)</t>
  </si>
  <si>
    <t>1-411204-7430.981</t>
  </si>
  <si>
    <t>Unterbringung in Altenwohn-u.Pflegeheim.i.Bgld.</t>
  </si>
  <si>
    <t>1-411204-7430.982</t>
  </si>
  <si>
    <t>Unterbringung in Altenwohn-u.Pflegeheim.a.Bgld.</t>
  </si>
  <si>
    <t>1-411204-7430.983</t>
  </si>
  <si>
    <t>Kurzzeitpflege</t>
  </si>
  <si>
    <t>1-411204-7430.984</t>
  </si>
  <si>
    <t>Wachkoma und Hospiz</t>
  </si>
  <si>
    <t>1-411204-7430.990</t>
  </si>
  <si>
    <t>Zuschlagszahlungen</t>
  </si>
  <si>
    <t>1-411204-7430.999</t>
  </si>
  <si>
    <t>1-411204-7660.900</t>
  </si>
  <si>
    <t>Gesetzliche Zuwend. an priv. gemeinn. Einricht.</t>
  </si>
  <si>
    <t>1-411204-7660.981</t>
  </si>
  <si>
    <t>1-411204-7660.982</t>
  </si>
  <si>
    <t>1-411204-7660.983</t>
  </si>
  <si>
    <t>1-411204-7660.984</t>
  </si>
  <si>
    <t>1-411204-7660.990</t>
  </si>
  <si>
    <t>1-411204-7660.999</t>
  </si>
  <si>
    <t>1-411204-7680.900</t>
  </si>
  <si>
    <t>1-411204-7680.983</t>
  </si>
  <si>
    <t>1-411214-7340</t>
  </si>
  <si>
    <t>So. SH-Einricht.,Transf.sonst.Träg.öffentl.Rechts</t>
  </si>
  <si>
    <t>1-411214-7430</t>
  </si>
  <si>
    <t>Sonstige SH-Einrichtungen, Transf. an Unternehmen</t>
  </si>
  <si>
    <t>1-411214-7660</t>
  </si>
  <si>
    <t>Sonstige SH-Einrichtungen, priv.gemeinn.Einricht.</t>
  </si>
  <si>
    <t>4113</t>
  </si>
  <si>
    <t>Erstattung an andere Bundesländer</t>
  </si>
  <si>
    <t>1-411305-7303.900</t>
  </si>
  <si>
    <t>1-411305-7303.901</t>
  </si>
  <si>
    <t>Erstatt. an SH-Träger and. Bundesl., allg. Art</t>
  </si>
  <si>
    <t>2-411305-8170.900</t>
  </si>
  <si>
    <t>2-411305-8170.901</t>
  </si>
  <si>
    <t>Ersätze von Unterstützungen allgemeiner Art</t>
  </si>
  <si>
    <t>2-411305-8170.902</t>
  </si>
  <si>
    <t>Ersätze von Unterstützungen , stat. Maßnahmen</t>
  </si>
  <si>
    <t>4114</t>
  </si>
  <si>
    <t>Pflege und Betreuungsdienste</t>
  </si>
  <si>
    <t>1-411404-7305.900</t>
  </si>
  <si>
    <t>Kosten f.mobile Pflege-u.Betreuungsdienste,Tr.Gem.</t>
  </si>
  <si>
    <t>1-411404-7305.950</t>
  </si>
  <si>
    <t>Hauskrankenpflege</t>
  </si>
  <si>
    <t>1-411404-7305.956</t>
  </si>
  <si>
    <t>Nachbarschaftshilfe</t>
  </si>
  <si>
    <t>1-411404-7305.999</t>
  </si>
  <si>
    <t>1-411404-7340</t>
  </si>
  <si>
    <t>Seniorentagesbetreu.,Transf.so.Tr.öffentl.Rechts</t>
  </si>
  <si>
    <t>1-411404-7340.900</t>
  </si>
  <si>
    <t>Kosten f.mobile Pflege-u.Betreuungsdienste,Tr.ö.R.</t>
  </si>
  <si>
    <t>1-411404-7340.950</t>
  </si>
  <si>
    <t>1-411404-7340.951</t>
  </si>
  <si>
    <t>Medizinische Hauskrankenpflege</t>
  </si>
  <si>
    <t>1-411404-7340.953</t>
  </si>
  <si>
    <t>Demenzbetreuung</t>
  </si>
  <si>
    <t>1-411404-7340.999</t>
  </si>
  <si>
    <t>1-411404-7403.900</t>
  </si>
  <si>
    <t>Kosten f.mob.Pflege-u.Betreuungsdienste,Tr.Bet.L.</t>
  </si>
  <si>
    <t>1-411404-7403.953</t>
  </si>
  <si>
    <t>1-411404-7403.954</t>
  </si>
  <si>
    <t>Hospiz- und Palliativv.</t>
  </si>
  <si>
    <t>1-411404-7430</t>
  </si>
  <si>
    <t>Seniorentagesbetreuung,Transf.a.Unternehmen</t>
  </si>
  <si>
    <t>1-411404-7430.900</t>
  </si>
  <si>
    <t>Kosten f.mobile Pflege- u.Betreuungsd.,Tr.Unt.</t>
  </si>
  <si>
    <t>1-411404-7430.951</t>
  </si>
  <si>
    <t>1-411404-7430.952</t>
  </si>
  <si>
    <t>Mob.Kinderkr.Pfl.</t>
  </si>
  <si>
    <t>1-411404-7430.955</t>
  </si>
  <si>
    <t>Wundmanagement</t>
  </si>
  <si>
    <t>1-411404-7660</t>
  </si>
  <si>
    <t>Seniorentagesbetreuung</t>
  </si>
  <si>
    <t>1-411404-7660.900</t>
  </si>
  <si>
    <t>Kosten für mobile Pflege- und Betreuungsdienste</t>
  </si>
  <si>
    <t>1-411404-7660.950</t>
  </si>
  <si>
    <t>1-411404-7660.951</t>
  </si>
  <si>
    <t>1-411404-7660.952</t>
  </si>
  <si>
    <t>1-411404-7660.953</t>
  </si>
  <si>
    <t>1-411404-7660.954</t>
  </si>
  <si>
    <t>Hospiz-und Palliativ</t>
  </si>
  <si>
    <t>1-411404-7660.955</t>
  </si>
  <si>
    <t>1-411404-7660.999</t>
  </si>
  <si>
    <t>1-411404-7690.900</t>
  </si>
  <si>
    <t>Kosten f.mob.Pflege- u.Betreuungsdienste,So.Zuw.EP</t>
  </si>
  <si>
    <t>1-411404-7690.955</t>
  </si>
  <si>
    <t>1-411405-7403</t>
  </si>
  <si>
    <t>Pflegeservice Burgenland GmbH, lfd. Aufwendungen</t>
  </si>
  <si>
    <t>1-411405-7690</t>
  </si>
  <si>
    <t>Pflegeservice Burgenland GmbH, Sonst.Zuw.EP</t>
  </si>
  <si>
    <t>1-411415-7670.900</t>
  </si>
  <si>
    <t>Betreutes Wohnen</t>
  </si>
  <si>
    <t>1-411415-7670.901</t>
  </si>
  <si>
    <t>Betreutes Wohnen Plus</t>
  </si>
  <si>
    <t>1-411415-7690.900</t>
  </si>
  <si>
    <t>Betreutes Wohnen, Sonstige Zuw.EP</t>
  </si>
  <si>
    <t>1-411415-7690.904</t>
  </si>
  <si>
    <t>Demenz-WG Oberwart</t>
  </si>
  <si>
    <t>1-411425-7301.900</t>
  </si>
  <si>
    <t>24-Stunden Betreuung, Transf.a.d.Bund</t>
  </si>
  <si>
    <t>1-411425-7301.902</t>
  </si>
  <si>
    <t>Förd.24h Betr.BM</t>
  </si>
  <si>
    <t>1-411425-7690.900</t>
  </si>
  <si>
    <t>24-Stunden Betreuung</t>
  </si>
  <si>
    <t>1-411425-7690.901</t>
  </si>
  <si>
    <t>Förd.24h Betr.,Land</t>
  </si>
  <si>
    <t>1-411425-7690.902</t>
  </si>
  <si>
    <t>Bonuszahlung, 24h Betr.</t>
  </si>
  <si>
    <t>1-411425-7690.903</t>
  </si>
  <si>
    <t>KE, Test 24 h.Betr.</t>
  </si>
  <si>
    <t>2-411405-8170.900</t>
  </si>
  <si>
    <t>Kostenbeiträge u.Kosteners.f.Verwaltungsleist.,HKP</t>
  </si>
  <si>
    <t>2-411405-8170.901</t>
  </si>
  <si>
    <t>2-411405-8280</t>
  </si>
  <si>
    <t>Rückersätze von Aufwendungen, 24-Stunden Betreuung</t>
  </si>
  <si>
    <t>2-411405-8532</t>
  </si>
  <si>
    <t>Beitr.a.d.Bgld.Gesundheitsförderungsfonds</t>
  </si>
  <si>
    <t>2-411415-8170</t>
  </si>
  <si>
    <t>Kostenbeitr.u.Kosteners.f.Verw.Leist.,ÖGK HKP</t>
  </si>
  <si>
    <t>2-411425-8170</t>
  </si>
  <si>
    <t>Kostenbeitr.u.Kosteners.f.Verw.Leist., ÖGK Wundm.</t>
  </si>
  <si>
    <t>4119</t>
  </si>
  <si>
    <t>1-411909-7270</t>
  </si>
  <si>
    <t>1-411909-7280</t>
  </si>
  <si>
    <t>1-411909-7670</t>
  </si>
  <si>
    <t>Qualitätsmanagementsystem für Heime</t>
  </si>
  <si>
    <t>413</t>
  </si>
  <si>
    <t>Maßnahmen der Behindertenhilfe</t>
  </si>
  <si>
    <t>4130</t>
  </si>
  <si>
    <t>Burgenländische Schulassistenz</t>
  </si>
  <si>
    <t>1-413004-7305.900</t>
  </si>
  <si>
    <t>1-413004-7305.901</t>
  </si>
  <si>
    <t>Gehaltskosten Gemeinden</t>
  </si>
  <si>
    <t>1-413004-7430.900</t>
  </si>
  <si>
    <t>1-413004-7660.900</t>
  </si>
  <si>
    <t>1-413004-7660.903</t>
  </si>
  <si>
    <t>Rettet das Kind, Gehaltskosten</t>
  </si>
  <si>
    <t>2-413005-8170</t>
  </si>
  <si>
    <t>2-413015-8170</t>
  </si>
  <si>
    <t>Ko.Beitr.u.Ko.Ers.f.Verw.Leist.n.d.ehem.Bgld. PGG</t>
  </si>
  <si>
    <t>4131</t>
  </si>
  <si>
    <t>Hilfe zur Erziehung und Schulbildung</t>
  </si>
  <si>
    <t>1-413104-7340.900</t>
  </si>
  <si>
    <t>1-413104-7340.902</t>
  </si>
  <si>
    <t>Fahrtkosten im Rahmen der Schulbildung</t>
  </si>
  <si>
    <t>1-413104-7340.903</t>
  </si>
  <si>
    <t>Hilfe zur Schulbildung-Internatskosten</t>
  </si>
  <si>
    <t>1-413104-7430.900</t>
  </si>
  <si>
    <t>1-413104-7430.901</t>
  </si>
  <si>
    <t>Hausunterricht</t>
  </si>
  <si>
    <t>1-413104-7430.902</t>
  </si>
  <si>
    <t>1-413104-7430.903</t>
  </si>
  <si>
    <t>1-413104-7680.900</t>
  </si>
  <si>
    <t>1-413104-7680.901</t>
  </si>
  <si>
    <t>1-413104-7680.902</t>
  </si>
  <si>
    <t>1-413104-7680.903</t>
  </si>
  <si>
    <t>4132</t>
  </si>
  <si>
    <t>Heilpädagogischer Dienst und Frühförderungen</t>
  </si>
  <si>
    <t>1-413204-7340.900</t>
  </si>
  <si>
    <t>1-413204-7340.903</t>
  </si>
  <si>
    <t>Heilpädagogischer Dienst</t>
  </si>
  <si>
    <t>1-413204-7430.900</t>
  </si>
  <si>
    <t>1-413204-7430.901</t>
  </si>
  <si>
    <t>Sehfrühförderung</t>
  </si>
  <si>
    <t>1-413204-7430.902</t>
  </si>
  <si>
    <t>Allgemeine Frühförderung-Hörfrühförderung</t>
  </si>
  <si>
    <t>1-413204-7660.900</t>
  </si>
  <si>
    <t>1-413204-7660.901</t>
  </si>
  <si>
    <t>1-413204-7660.902</t>
  </si>
  <si>
    <t>1-413204-7660.903</t>
  </si>
  <si>
    <t>1-413204-7680.900</t>
  </si>
  <si>
    <t>4133</t>
  </si>
  <si>
    <t>Therapien und Heilbehandlung</t>
  </si>
  <si>
    <t>1-413304-7430.900</t>
  </si>
  <si>
    <t>1-413304-7430.901</t>
  </si>
  <si>
    <t>Physiotherapie</t>
  </si>
  <si>
    <t>1-413304-7430.902</t>
  </si>
  <si>
    <t>Hippotherapie</t>
  </si>
  <si>
    <t>1-413304-7430.903</t>
  </si>
  <si>
    <t>Heilpädagogisches Voltigieren</t>
  </si>
  <si>
    <t>1-413304-7430.904</t>
  </si>
  <si>
    <t>Musiktherapie</t>
  </si>
  <si>
    <t>1-413304-7430.905</t>
  </si>
  <si>
    <t>Logopädie</t>
  </si>
  <si>
    <t>1-413304-7430.906</t>
  </si>
  <si>
    <t>Sonstige ambulante Therapie</t>
  </si>
  <si>
    <t>1-413304-7430.907</t>
  </si>
  <si>
    <t>Stationäre Heilbehandlung (Kranken- u.Kuraufenth.)</t>
  </si>
  <si>
    <t>1-413304-7430.908</t>
  </si>
  <si>
    <t>Autismus</t>
  </si>
  <si>
    <t>1-413304-7430.909</t>
  </si>
  <si>
    <t>Ergotherapie</t>
  </si>
  <si>
    <t>1-413304-7660.900</t>
  </si>
  <si>
    <t>1-413304-7660.901</t>
  </si>
  <si>
    <t>1-413304-7660.903</t>
  </si>
  <si>
    <t>1-413304-7660.906</t>
  </si>
  <si>
    <t>1-413304-7660.909</t>
  </si>
  <si>
    <t>1-413304-7680.900</t>
  </si>
  <si>
    <t>1-413304-7680.901</t>
  </si>
  <si>
    <t>1-413304-7680.903</t>
  </si>
  <si>
    <t>1-413304-7680.905</t>
  </si>
  <si>
    <t>1-413304-7680.906</t>
  </si>
  <si>
    <t>1-413304-7680.908</t>
  </si>
  <si>
    <t>4134</t>
  </si>
  <si>
    <t>Orthopädische Versorgung</t>
  </si>
  <si>
    <t>1-413404-7430.900</t>
  </si>
  <si>
    <t>1-413404-7430.902</t>
  </si>
  <si>
    <t>Hilfsmittel orthopädischer Art</t>
  </si>
  <si>
    <t>1-413404-7680.900</t>
  </si>
  <si>
    <t>1-413404-7680.902</t>
  </si>
  <si>
    <t>4135</t>
  </si>
  <si>
    <t>Berufliche Eingliederung</t>
  </si>
  <si>
    <t>1-413504-7305.900</t>
  </si>
  <si>
    <t>1-413504-7305.905</t>
  </si>
  <si>
    <t>Berufliche Ausbildung (Anlehre) außerhalb Bgld.</t>
  </si>
  <si>
    <t>1-413504-7430.900</t>
  </si>
  <si>
    <t>1-413504-7430.905</t>
  </si>
  <si>
    <t>Berufliche Ausbildung (Anlehre) außerhalb Burgenl.</t>
  </si>
  <si>
    <t>1-413504-7430.906</t>
  </si>
  <si>
    <t>Ein-, Um- und Nachschulung im Burgenland</t>
  </si>
  <si>
    <t>1-413504-7660.900</t>
  </si>
  <si>
    <t>1-413504-7660.901</t>
  </si>
  <si>
    <t>Außerschulische Integrationshilfe</t>
  </si>
  <si>
    <t>1-413504-7660.904</t>
  </si>
  <si>
    <t>Berufliche Ausbildung (Anlehre) im Burgenland</t>
  </si>
  <si>
    <t>1-413504-7660.905</t>
  </si>
  <si>
    <t>1-413504-7680.900</t>
  </si>
  <si>
    <t>1-413504-7680.910</t>
  </si>
  <si>
    <t>PKW-Zuschuss</t>
  </si>
  <si>
    <t>4136</t>
  </si>
  <si>
    <t>Sonstige Subventionen</t>
  </si>
  <si>
    <t>1-413604-7430.900</t>
  </si>
  <si>
    <t>1-413604-7430.901</t>
  </si>
  <si>
    <t>1-413604-7660.900</t>
  </si>
  <si>
    <t>1-413604-7660.901</t>
  </si>
  <si>
    <t>4137</t>
  </si>
  <si>
    <t>Geschützte Arbeit</t>
  </si>
  <si>
    <t>1-413704-7305.900</t>
  </si>
  <si>
    <t>1-413704-7305.901</t>
  </si>
  <si>
    <t>Geschützte Arbeitsplätze im Burgenland</t>
  </si>
  <si>
    <t>1-413704-7430.900</t>
  </si>
  <si>
    <t>1-413704-7430.901</t>
  </si>
  <si>
    <t>1-413704-7430.902</t>
  </si>
  <si>
    <t>Geschützte Arbeitsplätze außerhalb Burgenland</t>
  </si>
  <si>
    <t>1-413704-7660.900</t>
  </si>
  <si>
    <t>1-413704-7660.901</t>
  </si>
  <si>
    <t>1-413704-7660.902</t>
  </si>
  <si>
    <t>4138</t>
  </si>
  <si>
    <t>Beschäftigungstherapie u.Stationäre Unterbringung</t>
  </si>
  <si>
    <t>1-413804-7340.900</t>
  </si>
  <si>
    <t>Beschäftigungstherap.,Transf.Träger öffentl.Rechts</t>
  </si>
  <si>
    <t>1-413804-7340.981</t>
  </si>
  <si>
    <t>Tagesh.f.geistig(intellektuell u.körperl.)Beh.i.B.</t>
  </si>
  <si>
    <t>1-413804-7340.982</t>
  </si>
  <si>
    <t>Tagesh.f.geistig(intellektuell u.körperl.)Beh.a.B.</t>
  </si>
  <si>
    <t>1-413804-7340.983</t>
  </si>
  <si>
    <t>Tagsheim für psychisch Behinderte im Burgenl.</t>
  </si>
  <si>
    <t>1-413804-7340.984</t>
  </si>
  <si>
    <t>Tagsheim für psychisch Behinderte a. Burgenl.</t>
  </si>
  <si>
    <t>1-413804-7340.990</t>
  </si>
  <si>
    <t>1-413804-7430.900</t>
  </si>
  <si>
    <t>Beschäftigungstherapie, Transf. Unternehmen</t>
  </si>
  <si>
    <t>1-413804-7430.981</t>
  </si>
  <si>
    <t>Tagesheim f.geistig(intellekt.u.körperl.)Beh.i.B.</t>
  </si>
  <si>
    <t>1-413804-7430.982</t>
  </si>
  <si>
    <t>Tagesheim f.geistig(intellekt.u.körperl.)Beh.a.B.</t>
  </si>
  <si>
    <t>1-413804-7430.983</t>
  </si>
  <si>
    <t>Tagesheim für psychisch Behinderte im Burgenl.</t>
  </si>
  <si>
    <t>1-413804-7430.984</t>
  </si>
  <si>
    <t>Tagesheim für psychisch Behinderte a. Burgenl.</t>
  </si>
  <si>
    <t>1-413804-7430.990</t>
  </si>
  <si>
    <t>1-413804-7430.999</t>
  </si>
  <si>
    <t>1-413804-7660.900</t>
  </si>
  <si>
    <t>Beschäftigungstherapie, priv.gemeinn.Einrichtungen</t>
  </si>
  <si>
    <t>1-413804-7660.981</t>
  </si>
  <si>
    <t>Tagesheim f.geistig (intellekt.u.körperl.)Beh.i.B.</t>
  </si>
  <si>
    <t>1-413804-7660.982</t>
  </si>
  <si>
    <t>Tagesheim f.geistig (intellekt.u.körperl.)Beh.a.B.</t>
  </si>
  <si>
    <t>1-413804-7660.983</t>
  </si>
  <si>
    <t>1-413804-7660.984</t>
  </si>
  <si>
    <t>1-413804-7660.990</t>
  </si>
  <si>
    <t>1-413804-7660.999</t>
  </si>
  <si>
    <t>1-413814-7340.900</t>
  </si>
  <si>
    <t>Stationäre Unterbr.,Transf.Träger öffentl.Rechts</t>
  </si>
  <si>
    <t>1-413814-7340.981</t>
  </si>
  <si>
    <t>Wohnen im Burgenland</t>
  </si>
  <si>
    <t>1-413814-7340.982</t>
  </si>
  <si>
    <t>Wohnen außerhalb Burgenland</t>
  </si>
  <si>
    <t>1-413814-7340.984</t>
  </si>
  <si>
    <t>Unterbringung Drogenkranker außerhalb Burgenland</t>
  </si>
  <si>
    <t>1-413814-7340.988</t>
  </si>
  <si>
    <t>Unterbringung psychisch Behinderter a.Burgenland</t>
  </si>
  <si>
    <t>1-413814-7340.990</t>
  </si>
  <si>
    <t>1-413814-7340.999</t>
  </si>
  <si>
    <t>1-413814-7430.900</t>
  </si>
  <si>
    <t>Stationäre Unterbr.,Transf. Unternehmen</t>
  </si>
  <si>
    <t>1-413814-7430.981</t>
  </si>
  <si>
    <t>1-413814-7430.982</t>
  </si>
  <si>
    <t>1-413814-7430.984</t>
  </si>
  <si>
    <t>1-413814-7430.985</t>
  </si>
  <si>
    <t>Unterbringung Alkoholkranker im Burgenland</t>
  </si>
  <si>
    <t>1-413814-7430.986</t>
  </si>
  <si>
    <t>Unterbringung Alkoholkranker außerhalb Burgenland</t>
  </si>
  <si>
    <t>1-413814-7430.987</t>
  </si>
  <si>
    <t>Unterbringung psychisch Behinderter im Burgenland</t>
  </si>
  <si>
    <t>1-413814-7430.988</t>
  </si>
  <si>
    <t>Unterbringung psychisch Behinderter a. Burgenland</t>
  </si>
  <si>
    <t>1-413814-7430.990</t>
  </si>
  <si>
    <t>1-413814-7430.999</t>
  </si>
  <si>
    <t>1-413814-7660.900</t>
  </si>
  <si>
    <t>Stationäre Unterbr., priv.gemeinn.Einrichtungen</t>
  </si>
  <si>
    <t>1-413814-7660.981</t>
  </si>
  <si>
    <t>1-413814-7660.982</t>
  </si>
  <si>
    <t>1-413814-7660.984</t>
  </si>
  <si>
    <t>1-413814-7660.986</t>
  </si>
  <si>
    <t>1-413814-7660.987</t>
  </si>
  <si>
    <t>1-413814-7660.988</t>
  </si>
  <si>
    <t>1-413814-7660.990</t>
  </si>
  <si>
    <t>1-413814-7660.999</t>
  </si>
  <si>
    <t>2-413815-8170</t>
  </si>
  <si>
    <t>Kostenbeitr.u.Kosteners.f.Verw.Leist.,stationär</t>
  </si>
  <si>
    <t>2-413825-8170</t>
  </si>
  <si>
    <t>Kostenbeitr.u.Kosteners.f.Verw.Leist.,teilstat.</t>
  </si>
  <si>
    <t>Netto</t>
  </si>
  <si>
    <t>4139</t>
  </si>
  <si>
    <t>Lebensunterhalt und persönliche Hilfen</t>
  </si>
  <si>
    <t>1-413904-7340.900</t>
  </si>
  <si>
    <t>1-413904-7340.901</t>
  </si>
  <si>
    <t>Therapeutisches Taschengeld</t>
  </si>
  <si>
    <t>1-413904-7340.905</t>
  </si>
  <si>
    <t>Integrationsbegleitung (zB Betreutes Einzelwohnen)</t>
  </si>
  <si>
    <t>1-413904-7403.900</t>
  </si>
  <si>
    <t>1-413904-7403.905</t>
  </si>
  <si>
    <t>1-413904-7430.900</t>
  </si>
  <si>
    <t>1-413904-7430.901</t>
  </si>
  <si>
    <t>1-413904-7430.902</t>
  </si>
  <si>
    <t>Lebensunterhalt für beh. Menschen</t>
  </si>
  <si>
    <t>1-413904-7430.904</t>
  </si>
  <si>
    <t>Persönliche Assistenz</t>
  </si>
  <si>
    <t>1-413904-7430.905</t>
  </si>
  <si>
    <t>1-413904-7430.907</t>
  </si>
  <si>
    <t>Förderung elektronischer Hilfsmittel</t>
  </si>
  <si>
    <t>1-413904-7430.913</t>
  </si>
  <si>
    <t>Dolmetschkosten für Gehörlose</t>
  </si>
  <si>
    <t>1-413904-7660.900</t>
  </si>
  <si>
    <t>1-413904-7660.901</t>
  </si>
  <si>
    <t>1-413904-7660.902</t>
  </si>
  <si>
    <t>1-413904-7660.903</t>
  </si>
  <si>
    <t>Bekleidungsbeihilfen beh. Menschen</t>
  </si>
  <si>
    <t>1-413904-7660.904</t>
  </si>
  <si>
    <t>1-413904-7660.905</t>
  </si>
  <si>
    <t>1-413904-7680.900</t>
  </si>
  <si>
    <t>1-413904-7680.901</t>
  </si>
  <si>
    <t>1-413904-7680.902</t>
  </si>
  <si>
    <t>1-413904-7680.903</t>
  </si>
  <si>
    <t>1-413904-7680.904</t>
  </si>
  <si>
    <t>1-413904-7680.905</t>
  </si>
  <si>
    <t>1-413904-7680.907</t>
  </si>
  <si>
    <t>1-413904-7680.908</t>
  </si>
  <si>
    <t>Förderung sonstiger technischer Hilfsmittel</t>
  </si>
  <si>
    <t>1-413904-7680.913</t>
  </si>
  <si>
    <t>2-413905-8170.900</t>
  </si>
  <si>
    <t>2-413905-8170.901</t>
  </si>
  <si>
    <t>Kost.Beitr.u.Kosteners.a.Maßn.d.Beh.H.,Besch.The.</t>
  </si>
  <si>
    <t>2-413905-8170.902</t>
  </si>
  <si>
    <t>Kost.Beitr.u.Kosteners.a.Maßn.d.Beh.H.,stat.Unt.</t>
  </si>
  <si>
    <t>2-413905-8500</t>
  </si>
  <si>
    <t>2-413905-8505</t>
  </si>
  <si>
    <t>Beitragsleistungen der Gemeinden, Behindertenhilfe</t>
  </si>
  <si>
    <t>415</t>
  </si>
  <si>
    <t>Maßnahmen der Blindenhilfe</t>
  </si>
  <si>
    <t>4150</t>
  </si>
  <si>
    <t>Blindenhilfe</t>
  </si>
  <si>
    <t>1-415005-7670</t>
  </si>
  <si>
    <t>416</t>
  </si>
  <si>
    <t>Hilf.f.Kriegsopfer u.Geschädigte n.d.Opferf.Gesetz</t>
  </si>
  <si>
    <t>4160</t>
  </si>
  <si>
    <t>1-416004-7660</t>
  </si>
  <si>
    <t>Gesetzl.Zuwendungen an private gemeinn. Einricht.</t>
  </si>
  <si>
    <t>1-416008-7296</t>
  </si>
  <si>
    <t>Entschädigungen nach dem KGEG</t>
  </si>
  <si>
    <t>1-416015-7670</t>
  </si>
  <si>
    <t>Kriegsopferverb.f. Wien,NÖ u.Bgld.,Ausfallsentsch.</t>
  </si>
  <si>
    <t>2-416005-8280</t>
  </si>
  <si>
    <t>Rückersätze v.Aufwendungen, KGEG</t>
  </si>
  <si>
    <t>417</t>
  </si>
  <si>
    <t>Pflegesicherung</t>
  </si>
  <si>
    <t>4170</t>
  </si>
  <si>
    <t>1-417008-7310</t>
  </si>
  <si>
    <t>Pflegedatenbank</t>
  </si>
  <si>
    <t>1-417009-6400</t>
  </si>
  <si>
    <t>419</t>
  </si>
  <si>
    <t>4190</t>
  </si>
  <si>
    <t>1-419009-7280</t>
  </si>
  <si>
    <t>1-419025-7690</t>
  </si>
  <si>
    <t>Heizkostenzuschuss</t>
  </si>
  <si>
    <t>42</t>
  </si>
  <si>
    <t>Freie Wohlfahrt</t>
  </si>
  <si>
    <t>422</t>
  </si>
  <si>
    <t>Tagesheimstätten</t>
  </si>
  <si>
    <t>4220</t>
  </si>
  <si>
    <t>1-422005-7430</t>
  </si>
  <si>
    <t>Dialyse Frauenkirchen</t>
  </si>
  <si>
    <t>426</t>
  </si>
  <si>
    <t>Flüchtlingshilfe</t>
  </si>
  <si>
    <t>4260</t>
  </si>
  <si>
    <t>1-426005-7305</t>
  </si>
  <si>
    <t>Integration, Gemeinden</t>
  </si>
  <si>
    <t>1-426005-7670</t>
  </si>
  <si>
    <t>Integration, Private gemeinnützige Einrichtungen</t>
  </si>
  <si>
    <t>1-426005-7690</t>
  </si>
  <si>
    <t>Integration, Sonstige Zuwendungen a.Einzelpers.</t>
  </si>
  <si>
    <t>1-426008-7296.900</t>
  </si>
  <si>
    <t>Grundversorgung für Fremde</t>
  </si>
  <si>
    <t>1-426008-7296.901</t>
  </si>
  <si>
    <t>Art. 15a B-VG Art. 9 Zi. 1 - Unterbr.organisiert</t>
  </si>
  <si>
    <t>1-426008-7296.902</t>
  </si>
  <si>
    <t>Art. 15a B-VG Art. 9 Zi. 1 - Verpfleg.organisiert</t>
  </si>
  <si>
    <t>1-426008-7296.903</t>
  </si>
  <si>
    <t>Art. 15a B-VG Art. 9 Zi. 2 - Verpflegung privat</t>
  </si>
  <si>
    <t>1-426008-7296.904</t>
  </si>
  <si>
    <t>Art. 15a B-VG Art. 9 Zi. 3 - Mietzuschuss privat</t>
  </si>
  <si>
    <t>1-426008-7296.905</t>
  </si>
  <si>
    <t>Art. 15a B-VG Art. 9 Zi. 4 - Taschengeld</t>
  </si>
  <si>
    <t>1-426008-7296.906</t>
  </si>
  <si>
    <t>Art. 15a B-VG Art. 9 Zi. 6 - Sonderunterbringung</t>
  </si>
  <si>
    <t>1-426008-7296.907</t>
  </si>
  <si>
    <t>Art. 15a B-VG Art. 9 Zi. 8 - Krankenversicherung</t>
  </si>
  <si>
    <t>1-426008-7296.908</t>
  </si>
  <si>
    <t>Art. 15a B-VG Art. 9 Zi. 9 - Infor.,Berat.u.Betr.</t>
  </si>
  <si>
    <t>1-426008-7296.909</t>
  </si>
  <si>
    <t>Art. 15a B-VG Art. 9 Zi. 10 - Schülerfreifahrt</t>
  </si>
  <si>
    <t>1-426008-7296.910</t>
  </si>
  <si>
    <t>Art. 15a B-VG Art. 9 Zi. 11 - Schulbedarf</t>
  </si>
  <si>
    <t>1-426008-7296.911</t>
  </si>
  <si>
    <t>Art. 15a B-VG Art. 9 Zi. 12 - Freizeitaktivitäten</t>
  </si>
  <si>
    <t>1-426008-7296.912</t>
  </si>
  <si>
    <t>Art. 15a B-VG Art. 9 Zi. 14 - Bekleidungshilfe</t>
  </si>
  <si>
    <t>1-426008-7296.913</t>
  </si>
  <si>
    <t>Art. 15a B-VG Art. 6 Abs. 1 Zi. 7 - Sonderbetreu.</t>
  </si>
  <si>
    <t>1-426008-7296.914</t>
  </si>
  <si>
    <t>Art. 15a B-VG Art. 6 Abs. 1 Zi. 9 - Transportkost.</t>
  </si>
  <si>
    <t>1-426008-7296.915</t>
  </si>
  <si>
    <t>Art. 15a B-VG Art. 6 Abs. 1 Zi. 13 - Begräb.Kosten</t>
  </si>
  <si>
    <t>1-426008-7296.916</t>
  </si>
  <si>
    <t>Sonstige Leistungen</t>
  </si>
  <si>
    <t>1-426008-7297</t>
  </si>
  <si>
    <t>Grundvers.f.Fremde, sonst. Aufwendungen</t>
  </si>
  <si>
    <t>1-426008-7301</t>
  </si>
  <si>
    <t>Grundvers.f.Fremde, Transfers an den Bund</t>
  </si>
  <si>
    <t>1-426018-7296.900</t>
  </si>
  <si>
    <t>Grundversorgung für Fremde umF A bis 18 Jahre</t>
  </si>
  <si>
    <t>1-426018-7296.901</t>
  </si>
  <si>
    <t>Art. 15a B-VG Art. 9 Zi. 7 - Unterbringung UMF</t>
  </si>
  <si>
    <t>1-426018-7296.902</t>
  </si>
  <si>
    <t>Art. 15a B-VG Art. 9 Zi. 7 - Verpflegung UMF</t>
  </si>
  <si>
    <t>1-426018-7296.905</t>
  </si>
  <si>
    <t>1-426018-7296.909</t>
  </si>
  <si>
    <t>1-426018-7296.911</t>
  </si>
  <si>
    <t>1-426028-7296.900</t>
  </si>
  <si>
    <t>Grundversorgung für Fremde umF B bis 14 Jahre</t>
  </si>
  <si>
    <t>1-426028-7296.901</t>
  </si>
  <si>
    <t>Unterbringung und Verpflegung uUmF</t>
  </si>
  <si>
    <t>1-426035-7330</t>
  </si>
  <si>
    <t>Transfers an Bundesfonds</t>
  </si>
  <si>
    <t>1-426039-7280</t>
  </si>
  <si>
    <t>2-426001-8501</t>
  </si>
  <si>
    <t>Grundversorgung für Fremde, Bundesanteil</t>
  </si>
  <si>
    <t>2-426005-8280</t>
  </si>
  <si>
    <t>Rückersätze Flüchtlingshilfe</t>
  </si>
  <si>
    <t>2-426015-8280</t>
  </si>
  <si>
    <t>Rückersätze von Aufwendungen, USt.</t>
  </si>
  <si>
    <t>2-426025-8280</t>
  </si>
  <si>
    <t>Rückersätze, Kinder- und Jugendhilfe</t>
  </si>
  <si>
    <t>429</t>
  </si>
  <si>
    <t>4290</t>
  </si>
  <si>
    <t>1-429005-7330</t>
  </si>
  <si>
    <t>Auslandsösterreicher-Fonds</t>
  </si>
  <si>
    <t>1-429005-7670</t>
  </si>
  <si>
    <t>Seniorenförderung</t>
  </si>
  <si>
    <t>1-429005-7690</t>
  </si>
  <si>
    <t>1-429015-7670</t>
  </si>
  <si>
    <t>Seniorenbeirat</t>
  </si>
  <si>
    <t>1-429015-7690</t>
  </si>
  <si>
    <t>Seniorenförderung, Einzelpersonen</t>
  </si>
  <si>
    <t>1-429025-7670</t>
  </si>
  <si>
    <t>Haftentlassungshilfe</t>
  </si>
  <si>
    <t>43</t>
  </si>
  <si>
    <t>Jugendwohlfahrt</t>
  </si>
  <si>
    <t>431</t>
  </si>
  <si>
    <t>Kinderheime</t>
  </si>
  <si>
    <t>4310</t>
  </si>
  <si>
    <t>Öffentlichkeitsarbeit und Kinderschutz</t>
  </si>
  <si>
    <t>1-431005-7670</t>
  </si>
  <si>
    <t>Kinderschutzzentrum Burgenland</t>
  </si>
  <si>
    <t>1-431009-7280</t>
  </si>
  <si>
    <t>432</t>
  </si>
  <si>
    <t>Kindererholungsheime</t>
  </si>
  <si>
    <t>4320</t>
  </si>
  <si>
    <t>Entschädigungen nach dem Heimopfergesetz</t>
  </si>
  <si>
    <t>1-432004-7301</t>
  </si>
  <si>
    <t>435</t>
  </si>
  <si>
    <t>Erziehungsheime</t>
  </si>
  <si>
    <t>4350</t>
  </si>
  <si>
    <t>Unterbringung in Stationären Einrichtungen</t>
  </si>
  <si>
    <t>1-435004-7303.900</t>
  </si>
  <si>
    <t>1-435004-7310.900</t>
  </si>
  <si>
    <t>1-435004-7310.991</t>
  </si>
  <si>
    <t>Leistungen Krankenversicherung</t>
  </si>
  <si>
    <t>1-435004-7340.900</t>
  </si>
  <si>
    <t>Transfers an sonstige Träger öffentl. Rechts</t>
  </si>
  <si>
    <t>1-435004-7340.992</t>
  </si>
  <si>
    <t>Eltern-Kind Wohnen</t>
  </si>
  <si>
    <t>1-435004-7403.900</t>
  </si>
  <si>
    <t>1-435004-7403.993</t>
  </si>
  <si>
    <t>Unterbringung HPZ-Rust</t>
  </si>
  <si>
    <t>1-435004-7430.900</t>
  </si>
  <si>
    <t>1-435004-7430.981</t>
  </si>
  <si>
    <t>Unterbringung in stat. Einrichtungen im Burgenland</t>
  </si>
  <si>
    <t>1-435004-7430.982</t>
  </si>
  <si>
    <t>Unterbringung in stat. Einrichtungen a. Burgenland</t>
  </si>
  <si>
    <t>1-435004-7430.983</t>
  </si>
  <si>
    <t>Unterbringung Krisenplätze</t>
  </si>
  <si>
    <t>1-435004-7430.984</t>
  </si>
  <si>
    <t>Betreutes Wohnen KJH</t>
  </si>
  <si>
    <t>1-435004-7430.987</t>
  </si>
  <si>
    <t>Hilfe f. junge Erwachsene</t>
  </si>
  <si>
    <t>1-435004-7430.990</t>
  </si>
  <si>
    <t>1-435004-7430.999</t>
  </si>
  <si>
    <t>1-435004-7660.900</t>
  </si>
  <si>
    <t>Gesetzl. Zuwendungen an private gemeinn. Einricht.</t>
  </si>
  <si>
    <t>1-435004-7660.981</t>
  </si>
  <si>
    <t>1-435004-7660.982</t>
  </si>
  <si>
    <t>1-435004-7660.983</t>
  </si>
  <si>
    <t>1-435004-7660.984</t>
  </si>
  <si>
    <t>1-435004-7660.985</t>
  </si>
  <si>
    <t>1-435004-7660.986</t>
  </si>
  <si>
    <t>Unbegleitete mj. Flüchtlinge</t>
  </si>
  <si>
    <t>1-435004-7660.987</t>
  </si>
  <si>
    <t>1-435004-7660.990</t>
  </si>
  <si>
    <t>1-435004-7660.999</t>
  </si>
  <si>
    <t>2-435005-8170.900</t>
  </si>
  <si>
    <t>2-435005-8170.901</t>
  </si>
  <si>
    <t>Rückers.Drittverpfl.</t>
  </si>
  <si>
    <t>2-435005-8500</t>
  </si>
  <si>
    <t>2-435005-8505</t>
  </si>
  <si>
    <t>Beitragsleist. d.Gem., Kinder- und Jugendhilfe</t>
  </si>
  <si>
    <t>2-435005-8810</t>
  </si>
  <si>
    <t>4351</t>
  </si>
  <si>
    <t>Pflegekinder</t>
  </si>
  <si>
    <t>1-435104-7680.900</t>
  </si>
  <si>
    <t>Gesetzl. Zuwendungen an Einzelpersonen</t>
  </si>
  <si>
    <t>1-435104-7680.901</t>
  </si>
  <si>
    <t>Pflegekinder, Richtsatz</t>
  </si>
  <si>
    <t>1-435104-7680.902</t>
  </si>
  <si>
    <t>Sonderbedarf</t>
  </si>
  <si>
    <t>1-435104-7680.903</t>
  </si>
  <si>
    <t>Hilfen f. junge Erw.</t>
  </si>
  <si>
    <t>1-435104-7680.904</t>
  </si>
  <si>
    <t>Krisenpflege</t>
  </si>
  <si>
    <t>4352</t>
  </si>
  <si>
    <t>Unterstützung der Erziehung</t>
  </si>
  <si>
    <t>1-435204-7305.900</t>
  </si>
  <si>
    <t>1-435204-7305.904</t>
  </si>
  <si>
    <t>Niederschwellige Betreuungsangebote</t>
  </si>
  <si>
    <t>1-435204-7340.900</t>
  </si>
  <si>
    <t>Transfers an sonst.Träger öffentl.Rechts</t>
  </si>
  <si>
    <t>1-435204-7340.904</t>
  </si>
  <si>
    <t>1-435204-7340.910</t>
  </si>
  <si>
    <t>Internatskosten</t>
  </si>
  <si>
    <t>1-435204-7430.900</t>
  </si>
  <si>
    <t>1-435204-7430.901</t>
  </si>
  <si>
    <t>Familienintensivbetreuung</t>
  </si>
  <si>
    <t>1-435204-7430.902</t>
  </si>
  <si>
    <t>Einzelbetreuung von Kindern und Jugendlichen</t>
  </si>
  <si>
    <t>1-435204-7430.903</t>
  </si>
  <si>
    <t>Familienhilfe</t>
  </si>
  <si>
    <t>1-435204-7430.904</t>
  </si>
  <si>
    <t>1-435204-7430.905</t>
  </si>
  <si>
    <t>Diagnostik</t>
  </si>
  <si>
    <t>1-435204-7430.906</t>
  </si>
  <si>
    <t>Hilfe für junge Erwachsene</t>
  </si>
  <si>
    <t>1-435204-7430.907</t>
  </si>
  <si>
    <t>Therapien</t>
  </si>
  <si>
    <t>1-435204-7430.908</t>
  </si>
  <si>
    <t>Teilstationäre Angebote (Betreuungen o.Nächtig.)</t>
  </si>
  <si>
    <t>1-435204-7430.909</t>
  </si>
  <si>
    <t>1-435204-7660.900</t>
  </si>
  <si>
    <t>1-435204-7660.901</t>
  </si>
  <si>
    <t>1-435204-7660.902</t>
  </si>
  <si>
    <t>1-435204-7660.903</t>
  </si>
  <si>
    <t>1-435204-7660.904</t>
  </si>
  <si>
    <t>1-435204-7660.905</t>
  </si>
  <si>
    <t>1-435204-7660.906</t>
  </si>
  <si>
    <t>1-435204-7660.907</t>
  </si>
  <si>
    <t>1-435204-7660.908</t>
  </si>
  <si>
    <t>Teilstationäre Angebote (Betreuungen o. Nächtig.)</t>
  </si>
  <si>
    <t>1-435204-7660.909</t>
  </si>
  <si>
    <t>439</t>
  </si>
  <si>
    <t>4390</t>
  </si>
  <si>
    <t>Jugendschutz</t>
  </si>
  <si>
    <t>1-439004-7305</t>
  </si>
  <si>
    <t>1-439004-7430</t>
  </si>
  <si>
    <t>1-439004-7660</t>
  </si>
  <si>
    <t>1-439004-7680</t>
  </si>
  <si>
    <t>2-439001-8852</t>
  </si>
  <si>
    <t>Geldspenden</t>
  </si>
  <si>
    <t>4399</t>
  </si>
  <si>
    <t>1-439909-7297</t>
  </si>
  <si>
    <t>Fort- und Weiterbildung, Supervision</t>
  </si>
  <si>
    <t>1-439919-7297</t>
  </si>
  <si>
    <t>Kinder- und Jugendanwalt</t>
  </si>
  <si>
    <t>44</t>
  </si>
  <si>
    <t>Behebung von Notständen</t>
  </si>
  <si>
    <t>441</t>
  </si>
  <si>
    <t>Maßnahmen</t>
  </si>
  <si>
    <t>4410</t>
  </si>
  <si>
    <t>Maßnahmen zur Behebung von Notständen</t>
  </si>
  <si>
    <t>1-441005-7430</t>
  </si>
  <si>
    <t>Förderung für HIV-infizierte Bluter</t>
  </si>
  <si>
    <t>45</t>
  </si>
  <si>
    <t>Sozialpolitische Maßnahmen</t>
  </si>
  <si>
    <t>459</t>
  </si>
  <si>
    <t>4590</t>
  </si>
  <si>
    <t>Fördermaßnahmen</t>
  </si>
  <si>
    <t>1-459004-7680</t>
  </si>
  <si>
    <t>Lehrlingsförderung</t>
  </si>
  <si>
    <t>1-459005-7305</t>
  </si>
  <si>
    <t>1-459005-7403</t>
  </si>
  <si>
    <t>1-459005-7430</t>
  </si>
  <si>
    <t>1-459005-7670</t>
  </si>
  <si>
    <t>Sonstige Zuwend. an private gemeinnützige Einrich.</t>
  </si>
  <si>
    <t>1-459005-7690</t>
  </si>
  <si>
    <t>Semesterticket</t>
  </si>
  <si>
    <t>1-459006-7480</t>
  </si>
  <si>
    <t>GIP-Sonderförderung</t>
  </si>
  <si>
    <t>1-459014-7680</t>
  </si>
  <si>
    <t>Qualifikationsförderung</t>
  </si>
  <si>
    <t>1-459015-7430</t>
  </si>
  <si>
    <t>Transfers an Unternehmen</t>
  </si>
  <si>
    <t>1-459024-7680</t>
  </si>
  <si>
    <t>Entfernungsbeihilfen</t>
  </si>
  <si>
    <t>2-459005-8170</t>
  </si>
  <si>
    <t>Lehre mit Matura</t>
  </si>
  <si>
    <t>2-459015-8170</t>
  </si>
  <si>
    <t>Berufsreifeprüfung</t>
  </si>
  <si>
    <t>4599</t>
  </si>
  <si>
    <t>1-459909-7260</t>
  </si>
  <si>
    <t>Österreichisches Komitee für Sozialarbeit</t>
  </si>
  <si>
    <t>46</t>
  </si>
  <si>
    <t>Familienpolitische Maßnahmen</t>
  </si>
  <si>
    <t>469</t>
  </si>
  <si>
    <t>4690</t>
  </si>
  <si>
    <t>Familienförderung</t>
  </si>
  <si>
    <t>1-469004-7680</t>
  </si>
  <si>
    <t>Kinderbonus</t>
  </si>
  <si>
    <t>1-469005-7305</t>
  </si>
  <si>
    <t>1-469005-7670</t>
  </si>
  <si>
    <t>1-469005-7690</t>
  </si>
  <si>
    <t>1-469009-7270</t>
  </si>
  <si>
    <t>1-469009-7280</t>
  </si>
  <si>
    <t>1-469009-7297</t>
  </si>
  <si>
    <t>1-469014-7680</t>
  </si>
  <si>
    <t>Schulstartgeld</t>
  </si>
  <si>
    <t>1-469015-7670</t>
  </si>
  <si>
    <t>Familienfördernde Maßnahmen</t>
  </si>
  <si>
    <t>1-469024-7680</t>
  </si>
  <si>
    <t>Mehrlingsgeburten</t>
  </si>
  <si>
    <t>1-469044-7680</t>
  </si>
  <si>
    <t>Familienauto</t>
  </si>
  <si>
    <t>2-469005-8170</t>
  </si>
  <si>
    <t>2-469005-8299</t>
  </si>
  <si>
    <t>4691</t>
  </si>
  <si>
    <t>Frauenangelegenheiten</t>
  </si>
  <si>
    <t>1-469101-4570</t>
  </si>
  <si>
    <t>1-469105-7670</t>
  </si>
  <si>
    <t>Frauenberatungsstellen</t>
  </si>
  <si>
    <t>1-469109-6400</t>
  </si>
  <si>
    <t>1-469109-7280</t>
  </si>
  <si>
    <t>1-469109-7297</t>
  </si>
  <si>
    <t>1-469115-7670</t>
  </si>
  <si>
    <t>Frauengesundheit</t>
  </si>
  <si>
    <t>1-469125-7670</t>
  </si>
  <si>
    <t>2-469105-8299</t>
  </si>
  <si>
    <t>4699</t>
  </si>
  <si>
    <t>1-469909-7270</t>
  </si>
  <si>
    <t>48</t>
  </si>
  <si>
    <t>Wohnbauförderung</t>
  </si>
  <si>
    <t>480</t>
  </si>
  <si>
    <t>Allgemeine Wohnbauförderung</t>
  </si>
  <si>
    <t>4800</t>
  </si>
  <si>
    <t>Landesbeiträge</t>
  </si>
  <si>
    <t>1-480009-3550</t>
  </si>
  <si>
    <t>Abführ. von Rückflüssen a.Forderungsverk., Tilgung</t>
  </si>
  <si>
    <t>3614</t>
  </si>
  <si>
    <t>1-480009-6500</t>
  </si>
  <si>
    <t>Abführ. von Rückflüssen a.Forderungsverk., Zinsen</t>
  </si>
  <si>
    <t>3241</t>
  </si>
  <si>
    <t>1-480009-7280</t>
  </si>
  <si>
    <t>1-480009-7297</t>
  </si>
  <si>
    <t>WBF-Abwicklung</t>
  </si>
  <si>
    <t>1-480019-3540</t>
  </si>
  <si>
    <t>Abführung von Rückflüssen, WBG Tilgung</t>
  </si>
  <si>
    <t>3612</t>
  </si>
  <si>
    <t>1-480019-6500</t>
  </si>
  <si>
    <t>Abführung von Rückflüssen, WBG Zinsen</t>
  </si>
  <si>
    <t>2-480005-8299</t>
  </si>
  <si>
    <t>2-480010-2404</t>
  </si>
  <si>
    <t>3321</t>
  </si>
  <si>
    <t>2-480010-2447</t>
  </si>
  <si>
    <t>2-480010-2470</t>
  </si>
  <si>
    <t>2-480010-8299</t>
  </si>
  <si>
    <t>Sonstige Erträge, Tilgung</t>
  </si>
  <si>
    <t>2-480020-8200</t>
  </si>
  <si>
    <t>2-480020-8299</t>
  </si>
  <si>
    <t>Sonstige Erträge, Zinsen</t>
  </si>
  <si>
    <t>2-480030-2404</t>
  </si>
  <si>
    <t>2-480030-2447</t>
  </si>
  <si>
    <t>2-480030-2470</t>
  </si>
  <si>
    <t>2-480030-8299</t>
  </si>
  <si>
    <t>Sonstige Erträge, Tilgung WBG</t>
  </si>
  <si>
    <t>2-480040-8200</t>
  </si>
  <si>
    <t>2-480040-8299</t>
  </si>
  <si>
    <t>Sonstige Erträge, Zinsen WBG</t>
  </si>
  <si>
    <t>482</t>
  </si>
  <si>
    <t>4820</t>
  </si>
  <si>
    <t>1-482006-7680</t>
  </si>
  <si>
    <t>Alarmanlagen</t>
  </si>
  <si>
    <t>1-482006-7790</t>
  </si>
  <si>
    <t>Zinsenzuschüsse</t>
  </si>
  <si>
    <t>1-482009-6400</t>
  </si>
  <si>
    <t>1-482009-6420</t>
  </si>
  <si>
    <t>Sonstiger Gerichtsaufwand</t>
  </si>
  <si>
    <t>1-482009-6570</t>
  </si>
  <si>
    <t>1-482009-7150</t>
  </si>
  <si>
    <t>1-482009-7299</t>
  </si>
  <si>
    <t>Forderungsabschreibungen</t>
  </si>
  <si>
    <t>1-482011-6300</t>
  </si>
  <si>
    <t>1-482014-7680</t>
  </si>
  <si>
    <t>Wohnbeihilfe</t>
  </si>
  <si>
    <t>1-482016-2404</t>
  </si>
  <si>
    <t>Investitionsdarlehen an Gemeinden</t>
  </si>
  <si>
    <t>3421</t>
  </si>
  <si>
    <t>1-482016-2447</t>
  </si>
  <si>
    <t>Investitionsdarl.a.Untern. (ohne Finanzuntern.)</t>
  </si>
  <si>
    <t>3423</t>
  </si>
  <si>
    <t>1-482016-2470</t>
  </si>
  <si>
    <t>Investitionsdarlehen an private Bauträger</t>
  </si>
  <si>
    <t>1-482019-6420</t>
  </si>
  <si>
    <t>Grundbuchsdatenbank</t>
  </si>
  <si>
    <t>1-482026-2470</t>
  </si>
  <si>
    <t>Investitionsdarlehen an gemeinnützige Bauträger</t>
  </si>
  <si>
    <t>1-482036-2470</t>
  </si>
  <si>
    <t>Investitionsdarlehen an natürliche Personen</t>
  </si>
  <si>
    <t>1-482046-2470</t>
  </si>
  <si>
    <t>Eigenmittelersatzdarlehen</t>
  </si>
  <si>
    <t>1-482056-2470</t>
  </si>
  <si>
    <t>Eigenmittelersatzdarlehen, Zinsenzuschuss</t>
  </si>
  <si>
    <t>2-482000-8200</t>
  </si>
  <si>
    <t>Zinserträge a.Darlehen und akt.Finanzinstrum.</t>
  </si>
  <si>
    <t>2-482005-8280</t>
  </si>
  <si>
    <t>Rückersätze von Aufwendungen, Wohnbeihilfe</t>
  </si>
  <si>
    <t>2-482005-8293</t>
  </si>
  <si>
    <t>Zinsen aus dem Geldverkehr</t>
  </si>
  <si>
    <t>2-482005-8299</t>
  </si>
  <si>
    <t>Sonstige Erträge, Ökoförderung Neubau</t>
  </si>
  <si>
    <t>2-482012-2404</t>
  </si>
  <si>
    <t>2-482012-2447</t>
  </si>
  <si>
    <t>Investitionsdarl.a.Untern.(o.Finanzunternehmen)</t>
  </si>
  <si>
    <t>2-482012-2470</t>
  </si>
  <si>
    <t>2-482015-8299</t>
  </si>
  <si>
    <t>2-482022-2470</t>
  </si>
  <si>
    <t>2-482032-2470</t>
  </si>
  <si>
    <t>2-482042-2470</t>
  </si>
  <si>
    <t>483</t>
  </si>
  <si>
    <t>Förderung der Wohnhaussanierung</t>
  </si>
  <si>
    <t>4830</t>
  </si>
  <si>
    <t>1-483005-7690</t>
  </si>
  <si>
    <t>1-483006-2404</t>
  </si>
  <si>
    <t>1-483006-2447</t>
  </si>
  <si>
    <t>1-483006-7790</t>
  </si>
  <si>
    <t>1-483009-6400</t>
  </si>
  <si>
    <t>1-483009-6420</t>
  </si>
  <si>
    <t>1-483009-6570</t>
  </si>
  <si>
    <t>1-483009-7150</t>
  </si>
  <si>
    <t>1-483026-2470</t>
  </si>
  <si>
    <t>1-483036-2470</t>
  </si>
  <si>
    <t>2-483000-8200</t>
  </si>
  <si>
    <t>2-483002-2404</t>
  </si>
  <si>
    <t>2-483002-2447</t>
  </si>
  <si>
    <t>2-483005-8299</t>
  </si>
  <si>
    <t>Sonstige Erträge, Ökoförderung Sanierung</t>
  </si>
  <si>
    <t>2-483005-8501</t>
  </si>
  <si>
    <t>2-483015-8299</t>
  </si>
  <si>
    <t>2-483022-2470</t>
  </si>
  <si>
    <t>2-483032-2470</t>
  </si>
  <si>
    <t>GRUPPE 5</t>
  </si>
  <si>
    <t>Gesundheit</t>
  </si>
  <si>
    <t>50</t>
  </si>
  <si>
    <t>500</t>
  </si>
  <si>
    <t>Gesundheitsamt</t>
  </si>
  <si>
    <t>5000</t>
  </si>
  <si>
    <t>1-500001-4000</t>
  </si>
  <si>
    <t>1-500001-4020</t>
  </si>
  <si>
    <t>1-500001-4570</t>
  </si>
  <si>
    <t>1-500003-0420</t>
  </si>
  <si>
    <t>1-500003-0700</t>
  </si>
  <si>
    <t>1-500009-7270</t>
  </si>
  <si>
    <t>1-500009-7280</t>
  </si>
  <si>
    <t>51</t>
  </si>
  <si>
    <t>Gesundheitsdienst</t>
  </si>
  <si>
    <t>510</t>
  </si>
  <si>
    <t>Medizinische Bereichsversorgung</t>
  </si>
  <si>
    <t>5100</t>
  </si>
  <si>
    <t>1-510001-4000</t>
  </si>
  <si>
    <t>1-510001-4020</t>
  </si>
  <si>
    <t>1-510001-4570</t>
  </si>
  <si>
    <t>1-510003-0420</t>
  </si>
  <si>
    <t>1-510003-0700</t>
  </si>
  <si>
    <t>1-510005-7340</t>
  </si>
  <si>
    <t>1-510005-7430</t>
  </si>
  <si>
    <t>Projekt HPV</t>
  </si>
  <si>
    <t>1-510005-7670</t>
  </si>
  <si>
    <t>Gesundheitsvorsorge</t>
  </si>
  <si>
    <t>1-510005-7690</t>
  </si>
  <si>
    <t>Projekt Gesunde Kinder im Burgenland</t>
  </si>
  <si>
    <t>1-510009-7270</t>
  </si>
  <si>
    <t>1-510009-7280</t>
  </si>
  <si>
    <t>1-510009-7297</t>
  </si>
  <si>
    <t>1-510009-7310</t>
  </si>
  <si>
    <t>Projekt Burgenland gegen Dickdarmkrebs</t>
  </si>
  <si>
    <t>1-510009-7327</t>
  </si>
  <si>
    <t>Transfers an Landeskammern, Epidemiegesetz</t>
  </si>
  <si>
    <t>1-510015-7403</t>
  </si>
  <si>
    <t>Ärztebereitschaft, Transfers an Beteilig. Land</t>
  </si>
  <si>
    <t>1-510015-7430</t>
  </si>
  <si>
    <t>Ärztebereitschaft, Transfers an Unternehmen</t>
  </si>
  <si>
    <t>1-510015-7670</t>
  </si>
  <si>
    <t>Ärztebereitschaft, private gemeinn. Einricht.</t>
  </si>
  <si>
    <t>1-510015-7690</t>
  </si>
  <si>
    <t>1-510019-7270</t>
  </si>
  <si>
    <t>Sonstige Leistungen v. natürl. Personen,Epidemieg.</t>
  </si>
  <si>
    <t>1-510019-7280</t>
  </si>
  <si>
    <t>1-510019-7297</t>
  </si>
  <si>
    <t>1-510019-7310</t>
  </si>
  <si>
    <t>Ärztebereitschaft, Transfers an SV-Träger</t>
  </si>
  <si>
    <t>1-510025-7670</t>
  </si>
  <si>
    <t>1-510025-7690</t>
  </si>
  <si>
    <t>Projekt Gesund im Mund</t>
  </si>
  <si>
    <t>1-510035-7670</t>
  </si>
  <si>
    <t>Sons. Zuwend. an priv. gemeinn. Einricht., Epid.G.</t>
  </si>
  <si>
    <t>2-510001-8145</t>
  </si>
  <si>
    <t>Rückersätze von Auszahlungen v.Leistungen Dritter</t>
  </si>
  <si>
    <t>2-510001-8501</t>
  </si>
  <si>
    <t>Transfers vom Bund, Epidemiegesetz</t>
  </si>
  <si>
    <t>2-510005-8100</t>
  </si>
  <si>
    <t>HPV-Impfaktion</t>
  </si>
  <si>
    <t>2-510005-8145</t>
  </si>
  <si>
    <t>2-510005-8150</t>
  </si>
  <si>
    <t>Gebühren für Nachkontrollen gem. § 61 LMSVG</t>
  </si>
  <si>
    <t>2-510005-8501</t>
  </si>
  <si>
    <t>Lebensmittelaufsicht, Probenvergütung</t>
  </si>
  <si>
    <t>2-510005-8505</t>
  </si>
  <si>
    <t>Sanitätsbeiträge der Gemeinden</t>
  </si>
  <si>
    <t>2-510005-8532</t>
  </si>
  <si>
    <t>Gesunde Kinder im Burgenland</t>
  </si>
  <si>
    <t>2-510011-8501</t>
  </si>
  <si>
    <t>2-510011-8510</t>
  </si>
  <si>
    <t>511</t>
  </si>
  <si>
    <t>Familienberatung</t>
  </si>
  <si>
    <t>5110</t>
  </si>
  <si>
    <t>1-511001-4000</t>
  </si>
  <si>
    <t>1-511001-4020</t>
  </si>
  <si>
    <t>1-511001-6300</t>
  </si>
  <si>
    <t>1-511001-7020</t>
  </si>
  <si>
    <t>1-511009-7270</t>
  </si>
  <si>
    <t>2-511005-8501</t>
  </si>
  <si>
    <t>Lebens-, Sozial- und Familienberatungsstellen</t>
  </si>
  <si>
    <t>512</t>
  </si>
  <si>
    <t>Sonstige medizinische Beratung und Betreuung</t>
  </si>
  <si>
    <t>5120</t>
  </si>
  <si>
    <t>Schutzimpfungen</t>
  </si>
  <si>
    <t>1-512009-4580</t>
  </si>
  <si>
    <t>Impfstoffe</t>
  </si>
  <si>
    <t>1-512009-7270</t>
  </si>
  <si>
    <t>2-512005-8150</t>
  </si>
  <si>
    <t>5121</t>
  </si>
  <si>
    <t>Lungentuberkulosefürsorgestellen</t>
  </si>
  <si>
    <t>1-512101-4020</t>
  </si>
  <si>
    <t>1-512108-7270</t>
  </si>
  <si>
    <t>5122</t>
  </si>
  <si>
    <t>Rehabilitation</t>
  </si>
  <si>
    <t>1-512209-7310</t>
  </si>
  <si>
    <t>Kinderrehabilitation</t>
  </si>
  <si>
    <t>5123</t>
  </si>
  <si>
    <t>Fürsorge und Rehabilitation psych. Behinderter</t>
  </si>
  <si>
    <t>1-512300-5100</t>
  </si>
  <si>
    <t>1-512300-5660</t>
  </si>
  <si>
    <t>1-512300-5820</t>
  </si>
  <si>
    <t>1-512300-5830</t>
  </si>
  <si>
    <t>1-512305-7403</t>
  </si>
  <si>
    <t>Psychosozialer Dienst Burgenland</t>
  </si>
  <si>
    <t>1-512305-7670</t>
  </si>
  <si>
    <t>Psychiatriekonzept</t>
  </si>
  <si>
    <t>1-512310-5900</t>
  </si>
  <si>
    <t>5129</t>
  </si>
  <si>
    <t>1-512908-7280</t>
  </si>
  <si>
    <t>519</t>
  </si>
  <si>
    <t>5190</t>
  </si>
  <si>
    <t>Gesundheits-, Patienten- u.Behindertenanwaltschaft</t>
  </si>
  <si>
    <t>1-519009-7270</t>
  </si>
  <si>
    <t>1-519009-7280</t>
  </si>
  <si>
    <t>2-519005-8145</t>
  </si>
  <si>
    <t>Rückersatz von Gutachten</t>
  </si>
  <si>
    <t>5199</t>
  </si>
  <si>
    <t>1-519901-4020</t>
  </si>
  <si>
    <t>1-519903-0420</t>
  </si>
  <si>
    <t>1-519909-6190</t>
  </si>
  <si>
    <t>1-519909-7270</t>
  </si>
  <si>
    <t>Obduktionen</t>
  </si>
  <si>
    <t>1-519935-7690</t>
  </si>
  <si>
    <t>Medizinerförderungen</t>
  </si>
  <si>
    <t>2-519905-8170</t>
  </si>
  <si>
    <t>Kostenbeitr.u.Kosteners.f.Verwaltungsleist.</t>
  </si>
  <si>
    <t>52</t>
  </si>
  <si>
    <t>Umweltschutz</t>
  </si>
  <si>
    <t>520</t>
  </si>
  <si>
    <t>Natur- und Landschaftsschutz</t>
  </si>
  <si>
    <t>5200</t>
  </si>
  <si>
    <t>1-520001-7020</t>
  </si>
  <si>
    <t>1-520005-7332</t>
  </si>
  <si>
    <t>Landschaftspflegefonds, Landesbeitrag</t>
  </si>
  <si>
    <t>1-520008-7297</t>
  </si>
  <si>
    <t>1-520015-7332</t>
  </si>
  <si>
    <t>Landschaftspflegefonds, Landschaftsschutzabgabe</t>
  </si>
  <si>
    <t>1-520019-7297</t>
  </si>
  <si>
    <t>FFH-Richtlinien, Managementpläne</t>
  </si>
  <si>
    <t>2-520005-8299</t>
  </si>
  <si>
    <t>5201</t>
  </si>
  <si>
    <t>Natur- und Nationalparke</t>
  </si>
  <si>
    <t>1-520101-7020</t>
  </si>
  <si>
    <t>Nationalpark Neusiedler See</t>
  </si>
  <si>
    <t>1-520104-7430</t>
  </si>
  <si>
    <t>Nationalparkgesellschaft</t>
  </si>
  <si>
    <t>1-520105-7670</t>
  </si>
  <si>
    <t>Naturparke</t>
  </si>
  <si>
    <t>5202</t>
  </si>
  <si>
    <t>Tierschutzmaßnahmen</t>
  </si>
  <si>
    <t>1-520201-7020</t>
  </si>
  <si>
    <t>Landestierheim</t>
  </si>
  <si>
    <t>1-520205-7670</t>
  </si>
  <si>
    <t>1-520205-7690</t>
  </si>
  <si>
    <t>521</t>
  </si>
  <si>
    <t>Reinhaltung der Gewässer</t>
  </si>
  <si>
    <t>5210</t>
  </si>
  <si>
    <t>1-521009-7297</t>
  </si>
  <si>
    <t>Gewässergütezustand, Abwässer</t>
  </si>
  <si>
    <t>1-521019-7280</t>
  </si>
  <si>
    <t>Sonstige Leistungen (Sonstige), Bootskleber</t>
  </si>
  <si>
    <t>1-521019-7297</t>
  </si>
  <si>
    <t>Gewässergütezustand, Gewässer</t>
  </si>
  <si>
    <t>1-521029-7297</t>
  </si>
  <si>
    <t>Neusiedler See, Sonderprogramm</t>
  </si>
  <si>
    <t>1-521039-7297</t>
  </si>
  <si>
    <t>Abfallwirtschaft</t>
  </si>
  <si>
    <t>2-521005-8170</t>
  </si>
  <si>
    <t>Gewässergüteuntersuchungen</t>
  </si>
  <si>
    <t>2-521005-8810</t>
  </si>
  <si>
    <t>Geldstrafen gem. § 137 Abs. 8 Wasserrechtsgesetz</t>
  </si>
  <si>
    <t>2-521011-8299</t>
  </si>
  <si>
    <t>Neusiedler See. Sonderprogramm</t>
  </si>
  <si>
    <t>2-521015-8170</t>
  </si>
  <si>
    <t>Neusiedler See, Bootskleber</t>
  </si>
  <si>
    <t>522</t>
  </si>
  <si>
    <t>Reinhaltung der Luft</t>
  </si>
  <si>
    <t>5220</t>
  </si>
  <si>
    <t>Luftreinheit</t>
  </si>
  <si>
    <t>1-522003-0409</t>
  </si>
  <si>
    <t>1-522003-0420</t>
  </si>
  <si>
    <t>1-522003-0500</t>
  </si>
  <si>
    <t>1-522003-0700</t>
  </si>
  <si>
    <t>Luftreinheitsmessstellen, Aktiv.fähige Rechte</t>
  </si>
  <si>
    <t>1-522009-6000</t>
  </si>
  <si>
    <t>1-522009-6170</t>
  </si>
  <si>
    <t>1-522009-6190</t>
  </si>
  <si>
    <t>1-522009-7297</t>
  </si>
  <si>
    <t>Luftreinheitsmessungen</t>
  </si>
  <si>
    <t>1-522019-7297</t>
  </si>
  <si>
    <t>Umsetzung von Feinstaubmaßnahmen</t>
  </si>
  <si>
    <t>2-522005-8299</t>
  </si>
  <si>
    <t>5221</t>
  </si>
  <si>
    <t>Koordinierender Klimaschutz</t>
  </si>
  <si>
    <t>1-522105-7430</t>
  </si>
  <si>
    <t>FAWI Fördermaßnahmen, Unternehmen</t>
  </si>
  <si>
    <t>523</t>
  </si>
  <si>
    <t>Lärmbekämpfung</t>
  </si>
  <si>
    <t>5230</t>
  </si>
  <si>
    <t>1-523005-7430</t>
  </si>
  <si>
    <t>Lärmtechnische Sanierung</t>
  </si>
  <si>
    <t>1-523009-7260</t>
  </si>
  <si>
    <t>Österreichischer Arbeitskreis für Lärmbekämpfung</t>
  </si>
  <si>
    <t>53</t>
  </si>
  <si>
    <t>Rettungs- und Warndienste</t>
  </si>
  <si>
    <t>530</t>
  </si>
  <si>
    <t>Rettungsdienste</t>
  </si>
  <si>
    <t>5300</t>
  </si>
  <si>
    <t>1-530004-7660</t>
  </si>
  <si>
    <t>Bgld. Rettungsgesetz 1995, Beitr.des Landes</t>
  </si>
  <si>
    <t>1-530005-7670</t>
  </si>
  <si>
    <t>Förderung der Rettungsdienste</t>
  </si>
  <si>
    <t>1-530009-7270</t>
  </si>
  <si>
    <t>1-530009-7280</t>
  </si>
  <si>
    <t>1-530014-7660</t>
  </si>
  <si>
    <t>Hubschrauberbereitstellung, Beitrag des Landes</t>
  </si>
  <si>
    <t>55</t>
  </si>
  <si>
    <t>Eigene Krankenanstalten</t>
  </si>
  <si>
    <t>550</t>
  </si>
  <si>
    <t>Zentralkankenanstalten</t>
  </si>
  <si>
    <t>5500</t>
  </si>
  <si>
    <t>KRAGES, Krankenanstalten</t>
  </si>
  <si>
    <t>1-550007-7453</t>
  </si>
  <si>
    <t>KRAGES, Bauliche Investitionen</t>
  </si>
  <si>
    <t>3432</t>
  </si>
  <si>
    <t>1-550008-7601</t>
  </si>
  <si>
    <t>1-550017-7453</t>
  </si>
  <si>
    <t>KRAGES, Investitionszuschuss</t>
  </si>
  <si>
    <t>1-550027-7453</t>
  </si>
  <si>
    <t>KRAGES, Abgeltung von Leistungserweiterungen</t>
  </si>
  <si>
    <t>1-550037-7453</t>
  </si>
  <si>
    <t>KRAGES, KH Oberwart, Investitionszuschuss</t>
  </si>
  <si>
    <t>2-550001-8270</t>
  </si>
  <si>
    <t>Pensionsaufwand, Kostenersatz KRAGES</t>
  </si>
  <si>
    <t>2-550001-8800</t>
  </si>
  <si>
    <t>555</t>
  </si>
  <si>
    <t>Pflegeanstalten für chronisch Kranke</t>
  </si>
  <si>
    <t>5550</t>
  </si>
  <si>
    <t>KRAGES, Pflegeanstalten</t>
  </si>
  <si>
    <t>1-555008-7601</t>
  </si>
  <si>
    <t>2-555001-8270</t>
  </si>
  <si>
    <t>2-555001-8800</t>
  </si>
  <si>
    <t>559</t>
  </si>
  <si>
    <t>5590</t>
  </si>
  <si>
    <t>KRAGES, Sonstiges</t>
  </si>
  <si>
    <t>1-559005-7403</t>
  </si>
  <si>
    <t>Anwartschaften</t>
  </si>
  <si>
    <t>56</t>
  </si>
  <si>
    <t>Krankenanstalten anderer Rechtsträger</t>
  </si>
  <si>
    <t>561</t>
  </si>
  <si>
    <t>Errichtung und Ausgestaltung</t>
  </si>
  <si>
    <t>5610</t>
  </si>
  <si>
    <t>1-561007-7480</t>
  </si>
  <si>
    <t>Krankenhaus der Barmherzigen Brüder, Baul.Invest.</t>
  </si>
  <si>
    <t>58</t>
  </si>
  <si>
    <t>Veterinärmedizin</t>
  </si>
  <si>
    <t>580</t>
  </si>
  <si>
    <t>Einrichtungen der Veterinärmedizin</t>
  </si>
  <si>
    <t>5800</t>
  </si>
  <si>
    <t>1-580005-7327</t>
  </si>
  <si>
    <t>Tiernotdienst, Landeskammer</t>
  </si>
  <si>
    <t>1-580015-7327</t>
  </si>
  <si>
    <t>Heimtiernotdienst, Landeskammer</t>
  </si>
  <si>
    <t>581</t>
  </si>
  <si>
    <t>Maßnahmen der Veterinärmedizin</t>
  </si>
  <si>
    <t>5810</t>
  </si>
  <si>
    <t>1-581003-0200</t>
  </si>
  <si>
    <t>1-581003-0300</t>
  </si>
  <si>
    <t>1-581003-0420</t>
  </si>
  <si>
    <t>1-581008-7296</t>
  </si>
  <si>
    <t>Schlachttier- und Fleischuntersuchungen</t>
  </si>
  <si>
    <t>1-581009-7280</t>
  </si>
  <si>
    <t>1-581009-7297</t>
  </si>
  <si>
    <t>Seuchenbekämpfung, Impfkosten</t>
  </si>
  <si>
    <t>1-581009-7670</t>
  </si>
  <si>
    <t>Tiergesundheitsdienst</t>
  </si>
  <si>
    <t>1-581018-7296</t>
  </si>
  <si>
    <t>Rückstandsuntersuchungen</t>
  </si>
  <si>
    <t>2-581005-8150</t>
  </si>
  <si>
    <t>Gebühren f.Schlachttier- u.Fleischuntersuch.</t>
  </si>
  <si>
    <t>2-581005-8810</t>
  </si>
  <si>
    <t>Geldstrafen gem. § 22 Abs. 1 Tiertransportgesetz</t>
  </si>
  <si>
    <t>2-581015-8150</t>
  </si>
  <si>
    <t>Gebühren für Equidenpässe</t>
  </si>
  <si>
    <t>59</t>
  </si>
  <si>
    <t>Gesundheit, Sonstiges</t>
  </si>
  <si>
    <t>590</t>
  </si>
  <si>
    <t>Krankenanstaltenfonds</t>
  </si>
  <si>
    <t>5900</t>
  </si>
  <si>
    <t>Betriebsabgangsdeckung</t>
  </si>
  <si>
    <t>1-590004-7332</t>
  </si>
  <si>
    <t>BURGEF, Betriebszuschuss</t>
  </si>
  <si>
    <t>1-590014-7332</t>
  </si>
  <si>
    <t>BURGEF, Betriebszuschuss Radioonkologie</t>
  </si>
  <si>
    <t>5909</t>
  </si>
  <si>
    <t>1-590904-7301</t>
  </si>
  <si>
    <t>Häftlinge in Justizanstalten, Landesbeitrag</t>
  </si>
  <si>
    <t>1-590905-7332</t>
  </si>
  <si>
    <t>Landeszuschuss, ELGA</t>
  </si>
  <si>
    <t>1-590909-7297</t>
  </si>
  <si>
    <t>Gesundheitsberichterstattung</t>
  </si>
  <si>
    <t>1-590915-7332</t>
  </si>
  <si>
    <t>Beitrag an die Bundesgesundheitsagentur</t>
  </si>
  <si>
    <t>1-590918-7332</t>
  </si>
  <si>
    <t>Landesbeitrag, Gesundheitsförderungsfonds</t>
  </si>
  <si>
    <t>GRUPPE 6</t>
  </si>
  <si>
    <t>Straßen- und Wasserbau, Verkehr</t>
  </si>
  <si>
    <t>61</t>
  </si>
  <si>
    <t>Straßenbau</t>
  </si>
  <si>
    <t>611</t>
  </si>
  <si>
    <t>Landesstraßen</t>
  </si>
  <si>
    <t>6110</t>
  </si>
  <si>
    <t>Planung und Projektierung</t>
  </si>
  <si>
    <t>1-611009-7150</t>
  </si>
  <si>
    <t>1-611009-7280</t>
  </si>
  <si>
    <t>2-611005-8299</t>
  </si>
  <si>
    <t>6111</t>
  </si>
  <si>
    <t>Betriebliche Erhaltung, Straßenbetrieb</t>
  </si>
  <si>
    <t>1-611101-4000</t>
  </si>
  <si>
    <t>1-611101-4590</t>
  </si>
  <si>
    <t>1-611101-7020</t>
  </si>
  <si>
    <t>1-611103-0500</t>
  </si>
  <si>
    <t>1-611109-4200</t>
  </si>
  <si>
    <t>Roh-, Hilfs- und Baustoffe, Splitt</t>
  </si>
  <si>
    <t>1-611109-4510</t>
  </si>
  <si>
    <t>1-611109-4550</t>
  </si>
  <si>
    <t>Chemische u. sonst. artverwandte Mittel, Salz/Sole</t>
  </si>
  <si>
    <t>1-611109-6000</t>
  </si>
  <si>
    <t>1-611109-6110</t>
  </si>
  <si>
    <t>Instandhaltung von Straßenbauten</t>
  </si>
  <si>
    <t>1-611109-6190</t>
  </si>
  <si>
    <t>1-611109-6920</t>
  </si>
  <si>
    <t>1-611109-7150</t>
  </si>
  <si>
    <t>1-611109-7270</t>
  </si>
  <si>
    <t>1-611109-7280</t>
  </si>
  <si>
    <t>1-611119-6110</t>
  </si>
  <si>
    <t>Instandhaltung von Straßenbauten, Bodenmarkierung</t>
  </si>
  <si>
    <t>2-611105-8060</t>
  </si>
  <si>
    <t>2-611105-8299</t>
  </si>
  <si>
    <t>2-611115-8299</t>
  </si>
  <si>
    <t>Sonstige Erträge, Ersatzkostenforderungen</t>
  </si>
  <si>
    <t>2-611125-8299</t>
  </si>
  <si>
    <t>Sonstige Erträge,Sondernutzung v. Landesstraßengr.</t>
  </si>
  <si>
    <t>2-611135-8299</t>
  </si>
  <si>
    <t>Sonstige Erträge, Wiegegebühren</t>
  </si>
  <si>
    <t>2-611145-8299</t>
  </si>
  <si>
    <t>Sonstige Erträge, Leistungen für Dritte</t>
  </si>
  <si>
    <t>6112</t>
  </si>
  <si>
    <t>Amtssachaufwand und Amtsbetrieb</t>
  </si>
  <si>
    <t>1-611201-4000</t>
  </si>
  <si>
    <t>1-611201-4020</t>
  </si>
  <si>
    <t>1-611201-4560</t>
  </si>
  <si>
    <t>1-611201-4570</t>
  </si>
  <si>
    <t>1-611201-4590</t>
  </si>
  <si>
    <t>1-611201-6300</t>
  </si>
  <si>
    <t>1-611201-7020</t>
  </si>
  <si>
    <t>1-611203-0420</t>
  </si>
  <si>
    <t>1-611209-4540</t>
  </si>
  <si>
    <t>1-611209-6180</t>
  </si>
  <si>
    <t>1-611209-7280</t>
  </si>
  <si>
    <t>1-611209-7297</t>
  </si>
  <si>
    <t>2-611201-8299</t>
  </si>
  <si>
    <t>Sonstige Erträge, Projekt EVIS</t>
  </si>
  <si>
    <t>2-611205-8240</t>
  </si>
  <si>
    <t>6113</t>
  </si>
  <si>
    <t>Anlagen</t>
  </si>
  <si>
    <t>1-611301-4000</t>
  </si>
  <si>
    <t>1-611303-0100</t>
  </si>
  <si>
    <t>1-611303-0200</t>
  </si>
  <si>
    <t>1-611303-0300</t>
  </si>
  <si>
    <t>1-611303-0401</t>
  </si>
  <si>
    <t>1-611303-0402</t>
  </si>
  <si>
    <t>Sonstige Kraftfahrzeuge</t>
  </si>
  <si>
    <t>1-611303-0404</t>
  </si>
  <si>
    <t>Wasserfahrzeuge</t>
  </si>
  <si>
    <t>1-611303-0405</t>
  </si>
  <si>
    <t>Lastkraftwagen</t>
  </si>
  <si>
    <t>1-611303-0409</t>
  </si>
  <si>
    <t>2-611305-8013</t>
  </si>
  <si>
    <t>Veräuß.v.techn.Anlagen, Fahrzeugen u.Maschinen</t>
  </si>
  <si>
    <t>6114</t>
  </si>
  <si>
    <t>1-611400-5101</t>
  </si>
  <si>
    <t>1-611400-5102</t>
  </si>
  <si>
    <t>Geldbezüge ASFiNAG</t>
  </si>
  <si>
    <t>1-611400-5650</t>
  </si>
  <si>
    <t>1-611400-5652</t>
  </si>
  <si>
    <t>Mehrleistungsvergütungen ASFiNAG</t>
  </si>
  <si>
    <t>1-611400-5660</t>
  </si>
  <si>
    <t>1-611400-5662</t>
  </si>
  <si>
    <t>1-611400-5820</t>
  </si>
  <si>
    <t>1-611400-5822</t>
  </si>
  <si>
    <t>Dienstgeberbeiträge z.FLAG, VB, ASFiNAG</t>
  </si>
  <si>
    <t>1-611400-5830</t>
  </si>
  <si>
    <t>1-611400-5832</t>
  </si>
  <si>
    <t>Sonst.Dienstgeberbeitr.z.soz.Sicherh.,VB,ASFINAG</t>
  </si>
  <si>
    <t>1-611400-5900</t>
  </si>
  <si>
    <t>1-611400-5902</t>
  </si>
  <si>
    <t>Freiwillige Sozialleistungen ASFiNAG</t>
  </si>
  <si>
    <t>1-611409-7298</t>
  </si>
  <si>
    <t>1-611410-5900</t>
  </si>
  <si>
    <t>6115</t>
  </si>
  <si>
    <t>Sonstige Sachausgaben</t>
  </si>
  <si>
    <t>1-611501-4090</t>
  </si>
  <si>
    <t>1-611501-4590</t>
  </si>
  <si>
    <t>1-611509-4510</t>
  </si>
  <si>
    <t>1-611509-4520</t>
  </si>
  <si>
    <t>1-611509-6160</t>
  </si>
  <si>
    <t>1-611509-6170</t>
  </si>
  <si>
    <t>1-611509-7150</t>
  </si>
  <si>
    <t>1-611509-7297</t>
  </si>
  <si>
    <t>2-611505-8299</t>
  </si>
  <si>
    <t>6116</t>
  </si>
  <si>
    <t>Instandhaltungsmaßnahmen</t>
  </si>
  <si>
    <t>1-611605-7305</t>
  </si>
  <si>
    <t>1-611605-7690</t>
  </si>
  <si>
    <t>Sonstige Zuwendungen an Einzelpersonen, Lärmschutz</t>
  </si>
  <si>
    <t>6117</t>
  </si>
  <si>
    <t>Neubau,Ausbau u.Instandhalt.v.Straßen u.Brücken</t>
  </si>
  <si>
    <t>1-611703-0002</t>
  </si>
  <si>
    <t>Unbebaute Grundstücke</t>
  </si>
  <si>
    <t>1-611703-0020</t>
  </si>
  <si>
    <t>Straßenbauten</t>
  </si>
  <si>
    <t>1-611703-0030</t>
  </si>
  <si>
    <t>Grundstücke zu Straßenbauten</t>
  </si>
  <si>
    <t>1-611703-0602</t>
  </si>
  <si>
    <t>Im Bau befindliche Straßenbauten</t>
  </si>
  <si>
    <t>2-611705-8011</t>
  </si>
  <si>
    <t>Veräuß.v.Grundstücken u.Grundstückseinricht.</t>
  </si>
  <si>
    <t>3312</t>
  </si>
  <si>
    <t>2-611705-8100</t>
  </si>
  <si>
    <t>2-611705-8299</t>
  </si>
  <si>
    <t>2-611708-0030</t>
  </si>
  <si>
    <t>Grundeinlösen</t>
  </si>
  <si>
    <t>6118</t>
  </si>
  <si>
    <t>Kostenersätze</t>
  </si>
  <si>
    <t>2-611805-8270</t>
  </si>
  <si>
    <t>Rückersatz der Bezüge VB II</t>
  </si>
  <si>
    <t>2-611815-8270</t>
  </si>
  <si>
    <t>Rückersatz der Bezüge VB II, ASFiNAG</t>
  </si>
  <si>
    <t>6119</t>
  </si>
  <si>
    <t>Sonstige Einnahmen</t>
  </si>
  <si>
    <t>2-611905-8240</t>
  </si>
  <si>
    <t>Miet- und Pachtertrag f. KFZ, Geräte und Maschinen</t>
  </si>
  <si>
    <t>62</t>
  </si>
  <si>
    <t>Allgemeiner Wasserbau</t>
  </si>
  <si>
    <t>620</t>
  </si>
  <si>
    <t>Förderung der Wasserversorgung</t>
  </si>
  <si>
    <t>6200</t>
  </si>
  <si>
    <t>1-620005-7301</t>
  </si>
  <si>
    <t>Wasserversorgung, Rohstoffforschung</t>
  </si>
  <si>
    <t>1-620007-7355</t>
  </si>
  <si>
    <t>WVA, Landesbeihilfen an Gemeinden</t>
  </si>
  <si>
    <t>1-620007-7390</t>
  </si>
  <si>
    <t>WVA, Landesbeihilfen a.sonst.Träger öffentl.Rechts</t>
  </si>
  <si>
    <t>1-620007-7770</t>
  </si>
  <si>
    <t>Sonderförderung der Trinkwasserversorgung</t>
  </si>
  <si>
    <t>621</t>
  </si>
  <si>
    <t>Förderung der Abwasserbeseitigung</t>
  </si>
  <si>
    <t>6210</t>
  </si>
  <si>
    <t>1-621007-7355</t>
  </si>
  <si>
    <t>ABA, Landesbeihilfen an Gemeinden</t>
  </si>
  <si>
    <t>1-621007-7390</t>
  </si>
  <si>
    <t>ABA, Landesbeihilfen a.sonst.Träger öffentl.Rechts</t>
  </si>
  <si>
    <t>629</t>
  </si>
  <si>
    <t>6290</t>
  </si>
  <si>
    <t>1-629009-4550</t>
  </si>
  <si>
    <t>1-629009-7270</t>
  </si>
  <si>
    <t>Hydrographischer Dienst (Gebühren f. Beobachter)</t>
  </si>
  <si>
    <t>1-629009-7280</t>
  </si>
  <si>
    <t>1-629009-7297</t>
  </si>
  <si>
    <t>Grundwasserüberprüfung</t>
  </si>
  <si>
    <t>1-629019-7270</t>
  </si>
  <si>
    <t>Oberflächengewässerüberprüfung</t>
  </si>
  <si>
    <t>2-629015-8170</t>
  </si>
  <si>
    <t>Hydrographischer Dienst</t>
  </si>
  <si>
    <t>63</t>
  </si>
  <si>
    <t>Schutzwasserbau</t>
  </si>
  <si>
    <t>630</t>
  </si>
  <si>
    <t>Bundesflüsse</t>
  </si>
  <si>
    <t>6300</t>
  </si>
  <si>
    <t>1-630009-7297</t>
  </si>
  <si>
    <t>Österreichische-Ungarische Gewässerkommission</t>
  </si>
  <si>
    <t>631</t>
  </si>
  <si>
    <t>Konkurrenzgewässer</t>
  </si>
  <si>
    <t>6310</t>
  </si>
  <si>
    <t>1-631005-7305</t>
  </si>
  <si>
    <t>1-631007-7355</t>
  </si>
  <si>
    <t>1-631007-7770</t>
  </si>
  <si>
    <t>Zuw.f.Inv.a.priv.,nicht a.Gewinn ausger.Org.</t>
  </si>
  <si>
    <t>1-631009-7270</t>
  </si>
  <si>
    <t>1-631009-7280</t>
  </si>
  <si>
    <t>1-631009-7297</t>
  </si>
  <si>
    <t>1-631019-7770</t>
  </si>
  <si>
    <t>Verrechnung VB II</t>
  </si>
  <si>
    <t>2-631005-8299</t>
  </si>
  <si>
    <t>65</t>
  </si>
  <si>
    <t>Schienenverkehr</t>
  </si>
  <si>
    <t>650</t>
  </si>
  <si>
    <t>Eisenbahnen</t>
  </si>
  <si>
    <t>6500</t>
  </si>
  <si>
    <t>1-650004-7304</t>
  </si>
  <si>
    <t>Transfers an Gemeinden nach dem FAG, Eisenbahnen</t>
  </si>
  <si>
    <t>1-650006-7354</t>
  </si>
  <si>
    <t>Kapitaltransfers a.Gem.n.d.FAG,Eisenbahnkr.</t>
  </si>
  <si>
    <t>66</t>
  </si>
  <si>
    <t>Schiffsverkehr</t>
  </si>
  <si>
    <t>660</t>
  </si>
  <si>
    <t>Fluss- und Seenschifffahrt</t>
  </si>
  <si>
    <t>6600</t>
  </si>
  <si>
    <t>1-660009-7280</t>
  </si>
  <si>
    <t>69</t>
  </si>
  <si>
    <t>Verkehr-Sonstiges</t>
  </si>
  <si>
    <t>690</t>
  </si>
  <si>
    <t>6900</t>
  </si>
  <si>
    <t>1-690004-7304</t>
  </si>
  <si>
    <t>Transfers an Gemeinden nach dem FAG</t>
  </si>
  <si>
    <t>GRUPPE 7</t>
  </si>
  <si>
    <t>Wirtschaftsförderung</t>
  </si>
  <si>
    <t>71</t>
  </si>
  <si>
    <t>Grundlagenverbesserung i.d.Land-u.Forstwirtschaft</t>
  </si>
  <si>
    <t>710</t>
  </si>
  <si>
    <t>Land-und Forstwirtschaftlicher Wegebau</t>
  </si>
  <si>
    <t>7100</t>
  </si>
  <si>
    <t>1-710007-7770</t>
  </si>
  <si>
    <t>Beiträge zur Erhaltung von Güterwegen</t>
  </si>
  <si>
    <t>1-710009-7297</t>
  </si>
  <si>
    <t>1-710017-7770</t>
  </si>
  <si>
    <t>Neu- u.Ausbau v.Güterw.inkl. Vermess.u.Vermark.</t>
  </si>
  <si>
    <t>2-710005-8299</t>
  </si>
  <si>
    <t>711</t>
  </si>
  <si>
    <t>Landwirtschaftlicher Wasserbau</t>
  </si>
  <si>
    <t>7110</t>
  </si>
  <si>
    <t>1-711007-7770</t>
  </si>
  <si>
    <t>712</t>
  </si>
  <si>
    <t>Strukturverbesserung</t>
  </si>
  <si>
    <t>7120</t>
  </si>
  <si>
    <t>1-712007-7770</t>
  </si>
  <si>
    <t>Agrarische Operationen</t>
  </si>
  <si>
    <t>1-712009-7270</t>
  </si>
  <si>
    <t>1-712009-7280</t>
  </si>
  <si>
    <t>1-712017-7770</t>
  </si>
  <si>
    <t>Bodenschutz und ökologische Maßnahmen</t>
  </si>
  <si>
    <t>713</t>
  </si>
  <si>
    <t>Elektrifizierung und Mechanisierung</t>
  </si>
  <si>
    <t>7130</t>
  </si>
  <si>
    <t>1-713005-7690</t>
  </si>
  <si>
    <t>715</t>
  </si>
  <si>
    <t>Besitzfestigung</t>
  </si>
  <si>
    <t>7150</t>
  </si>
  <si>
    <t>1-715003-0420</t>
  </si>
  <si>
    <t>1-715009-7270</t>
  </si>
  <si>
    <t>Kommissionen</t>
  </si>
  <si>
    <t>1-715009-7297</t>
  </si>
  <si>
    <t>Grüner Bericht</t>
  </si>
  <si>
    <t>2-715005-8170</t>
  </si>
  <si>
    <t>Kommissionen, Kostenersätze</t>
  </si>
  <si>
    <t>719</t>
  </si>
  <si>
    <t>7190</t>
  </si>
  <si>
    <t>ELER und EMFF, ÜP 2014-2020</t>
  </si>
  <si>
    <t>1-719005-7340</t>
  </si>
  <si>
    <t>Maßnahme 1, Agrar Bund, zentral</t>
  </si>
  <si>
    <t>1-719007-7390</t>
  </si>
  <si>
    <t>Maßnahme 1, Agrar Bund, zentral, Kapitaltransfer</t>
  </si>
  <si>
    <t>1-719015-7340</t>
  </si>
  <si>
    <t>Maßnahme 2, Agrar + NA1, zentral</t>
  </si>
  <si>
    <t>1-719017-7390</t>
  </si>
  <si>
    <t>Maßnahme 2, Agrar + NA1, zentral, Kapitaltransfer</t>
  </si>
  <si>
    <t>1-719025-7340</t>
  </si>
  <si>
    <t>Maßnahme 3, Flächen, zentral</t>
  </si>
  <si>
    <t>1-719027-7390</t>
  </si>
  <si>
    <t>Maßnahme 3, Flächen, zentral, Kapitaltransfer</t>
  </si>
  <si>
    <t>1-719035-7340</t>
  </si>
  <si>
    <t>Technische Hilfe ELER</t>
  </si>
  <si>
    <t>1-719037-7390</t>
  </si>
  <si>
    <t>Technische Hilfe ELER, Kapitaltransfer</t>
  </si>
  <si>
    <t>1-719045-7340</t>
  </si>
  <si>
    <t>Agrar Land, dezentral</t>
  </si>
  <si>
    <t>1-719047-7390</t>
  </si>
  <si>
    <t>Agrar Land, dezentral, Kapitaltransfer</t>
  </si>
  <si>
    <t>1-719055-7340</t>
  </si>
  <si>
    <t>Agrar Infrastruktur, dezentral</t>
  </si>
  <si>
    <t>1-719057-7390</t>
  </si>
  <si>
    <t>Agrar Infrastruktur, dezentral, Kapitaltransfer</t>
  </si>
  <si>
    <t>1-719065-7340</t>
  </si>
  <si>
    <t>NA1 Land, dezentral</t>
  </si>
  <si>
    <t>1-719067-7390</t>
  </si>
  <si>
    <t>NA1 Land, dezentral, Kapitaltransfer</t>
  </si>
  <si>
    <t>1-719075-7340</t>
  </si>
  <si>
    <t>Leader</t>
  </si>
  <si>
    <t>1-719077-7390</t>
  </si>
  <si>
    <t>Leader, Kapitaltransfer</t>
  </si>
  <si>
    <t>1-719095-7340</t>
  </si>
  <si>
    <t>EMFF, LAND 2014-2020</t>
  </si>
  <si>
    <t>1-719097-7390</t>
  </si>
  <si>
    <t>EMFF, LAND 2014-2020, Kapitaltransfer</t>
  </si>
  <si>
    <t>74</t>
  </si>
  <si>
    <t>Sonstige Förderung der Land- und Forstwirtschaft</t>
  </si>
  <si>
    <t>741</t>
  </si>
  <si>
    <t>Bildung und Beratung</t>
  </si>
  <si>
    <t>7410</t>
  </si>
  <si>
    <t>1-741005-7327</t>
  </si>
  <si>
    <t>Fördervertrag mit der Landwirtschaftskammer</t>
  </si>
  <si>
    <t>1-741005-7670</t>
  </si>
  <si>
    <t>1-741015-7327</t>
  </si>
  <si>
    <t>Lehrlings- und Fachausbildungsstelle</t>
  </si>
  <si>
    <t>2-741001-8527</t>
  </si>
  <si>
    <t>Transfers von Landeskammern</t>
  </si>
  <si>
    <t>742</t>
  </si>
  <si>
    <t>Produktionsförderung</t>
  </si>
  <si>
    <t>7420</t>
  </si>
  <si>
    <t>Förderung von Investitionen</t>
  </si>
  <si>
    <t>1-742007-7480</t>
  </si>
  <si>
    <t>Investitionsförderung, Energie aus Biomasse</t>
  </si>
  <si>
    <t>7421</t>
  </si>
  <si>
    <t>Förderungen von Dienstleistungen</t>
  </si>
  <si>
    <t>1-742105-7260</t>
  </si>
  <si>
    <t>Mitgliedsbeiträge</t>
  </si>
  <si>
    <t>1-742105-7327</t>
  </si>
  <si>
    <t>Transfers an Landeskammern</t>
  </si>
  <si>
    <t>1-742105-7340</t>
  </si>
  <si>
    <t>1-742105-7402</t>
  </si>
  <si>
    <t>Transfers an Eigenbetriebe</t>
  </si>
  <si>
    <t>1-742105-7403</t>
  </si>
  <si>
    <t>1-742105-7430</t>
  </si>
  <si>
    <t>1-742105-7500</t>
  </si>
  <si>
    <t>Zinsenzuschüsse in der Landwirtschaft</t>
  </si>
  <si>
    <t>1-742105-7670</t>
  </si>
  <si>
    <t>1-742105-7690</t>
  </si>
  <si>
    <t>7429</t>
  </si>
  <si>
    <t>1-742909-7297</t>
  </si>
  <si>
    <t>Waldentwicklungsplan</t>
  </si>
  <si>
    <t>1-742919-7297</t>
  </si>
  <si>
    <t>Bioindikatorennetz</t>
  </si>
  <si>
    <t>1-742929-7297</t>
  </si>
  <si>
    <t>Sonstige Aufwendungen, Waldschäden</t>
  </si>
  <si>
    <t>1-742939-7297</t>
  </si>
  <si>
    <t>Waldbauliche Maßnahmen</t>
  </si>
  <si>
    <t>1-742949-7297</t>
  </si>
  <si>
    <t>Bodenschutzmaßnahmen</t>
  </si>
  <si>
    <t>1-742959-7297</t>
  </si>
  <si>
    <t>Kosten der EU-Verordnung</t>
  </si>
  <si>
    <t>2-742901-8890</t>
  </si>
  <si>
    <t>Technische Hilfe</t>
  </si>
  <si>
    <t>2-742925-8890</t>
  </si>
  <si>
    <t>Wildeinflussmonitoring, Erträge</t>
  </si>
  <si>
    <t>743</t>
  </si>
  <si>
    <t>Absatz und Verwertung</t>
  </si>
  <si>
    <t>7430</t>
  </si>
  <si>
    <t>1-743005-7327</t>
  </si>
  <si>
    <t>1-743005-7340</t>
  </si>
  <si>
    <t>1-743005-7402</t>
  </si>
  <si>
    <t>1-743005-7403</t>
  </si>
  <si>
    <t>1-743005-7430</t>
  </si>
  <si>
    <t>1-743005-7670</t>
  </si>
  <si>
    <t>1-743005-7690</t>
  </si>
  <si>
    <t>1-743009-7260</t>
  </si>
  <si>
    <t>Österr. Weinmarketing GmbH</t>
  </si>
  <si>
    <t>1-743009-7280</t>
  </si>
  <si>
    <t>1-743009-7297</t>
  </si>
  <si>
    <t>Weinbaukataster</t>
  </si>
  <si>
    <t>1-743019-7297</t>
  </si>
  <si>
    <t>7439</t>
  </si>
  <si>
    <t>1-743905-7340</t>
  </si>
  <si>
    <t>Förderung Tierproduktion, AMA</t>
  </si>
  <si>
    <t>1-743905-7430</t>
  </si>
  <si>
    <t>Förderung Tierproduktion, Unternehmen</t>
  </si>
  <si>
    <t>1-743905-7690</t>
  </si>
  <si>
    <t>Förderung Tierproduktion, Einzelpersonen</t>
  </si>
  <si>
    <t>1-743915-7260</t>
  </si>
  <si>
    <t>1-743915-7430</t>
  </si>
  <si>
    <t>Länderübergreifende Maßnahmen</t>
  </si>
  <si>
    <t>747</t>
  </si>
  <si>
    <t>Jagd und Fischerei</t>
  </si>
  <si>
    <t>7470</t>
  </si>
  <si>
    <t>1-747009-7150</t>
  </si>
  <si>
    <t>Jagd und Fischerei, öffentliche Abgaben</t>
  </si>
  <si>
    <t>1-747009-7297</t>
  </si>
  <si>
    <t>Jagd- und Fischereikataster</t>
  </si>
  <si>
    <t>2-747005-8299</t>
  </si>
  <si>
    <t>748</t>
  </si>
  <si>
    <t>Notstandmaßnahmen</t>
  </si>
  <si>
    <t>7480</t>
  </si>
  <si>
    <t>1-748005-7305</t>
  </si>
  <si>
    <t>Unwetterkatastrophen, Gemeinden</t>
  </si>
  <si>
    <t>1-748005-7430</t>
  </si>
  <si>
    <t>Unwetterkatastrophen, Unternehmen</t>
  </si>
  <si>
    <t>1-748005-7690</t>
  </si>
  <si>
    <t>Unwetterkatastrophen, Einzelpersonen</t>
  </si>
  <si>
    <t>1-748015-7690</t>
  </si>
  <si>
    <t>Lehrlingsbeihilfe</t>
  </si>
  <si>
    <t>2-748001-8501</t>
  </si>
  <si>
    <t>Katastrophenschäden, Bundesbeitrag</t>
  </si>
  <si>
    <t>749</t>
  </si>
  <si>
    <t>7490</t>
  </si>
  <si>
    <t>1-749004-7430</t>
  </si>
  <si>
    <t>Hagel- und Frostversicherung</t>
  </si>
  <si>
    <t>1-749005-7430</t>
  </si>
  <si>
    <t>Tierversicherung</t>
  </si>
  <si>
    <t>1-749005-7670</t>
  </si>
  <si>
    <t>Bgld. Forstverein</t>
  </si>
  <si>
    <t>1-749005-7690</t>
  </si>
  <si>
    <t>1-749008-7296</t>
  </si>
  <si>
    <t>Pflanzenschutzmittel- und Futtermittelkontrolle</t>
  </si>
  <si>
    <t>1-749009-7270</t>
  </si>
  <si>
    <t>Nutztierhaltung</t>
  </si>
  <si>
    <t>1-749019-7280</t>
  </si>
  <si>
    <t>Sonstige Leistungen (Sonstige), ClimVino</t>
  </si>
  <si>
    <t>2-749001-8501</t>
  </si>
  <si>
    <t>2-749005-8350</t>
  </si>
  <si>
    <t>Ausbildungsbescheinigungsabgabe</t>
  </si>
  <si>
    <t>3111</t>
  </si>
  <si>
    <t>75</t>
  </si>
  <si>
    <t>Förderung der Energiewirtschaft</t>
  </si>
  <si>
    <t>759</t>
  </si>
  <si>
    <t>Sonstige Energieträger</t>
  </si>
  <si>
    <t>7590</t>
  </si>
  <si>
    <t>1-759004-7332</t>
  </si>
  <si>
    <t>Alternativenergieanlagen</t>
  </si>
  <si>
    <t>1-759009-7280</t>
  </si>
  <si>
    <t>1-759014-7332</t>
  </si>
  <si>
    <t>Photovoltaikanlagen</t>
  </si>
  <si>
    <t>77</t>
  </si>
  <si>
    <t>Förderung des Fremdenverkehrs</t>
  </si>
  <si>
    <t>770</t>
  </si>
  <si>
    <t>Einrichtungen zur Förderung des Fremdenverkehrs</t>
  </si>
  <si>
    <t>7700</t>
  </si>
  <si>
    <t>1-770007-7355</t>
  </si>
  <si>
    <t>Förderung der Frei- und Hallenbäder, Gemeinden</t>
  </si>
  <si>
    <t>1-770007-7480</t>
  </si>
  <si>
    <t>Förderung der Frei- und Hallenbäder, Unternehmen</t>
  </si>
  <si>
    <t>771</t>
  </si>
  <si>
    <t>Maßnahmen zur Förderung des Fremdenverkehrs</t>
  </si>
  <si>
    <t>7710</t>
  </si>
  <si>
    <t>1-771005-7670</t>
  </si>
  <si>
    <t>Touristische Maßnahmen und sonstige Förderungen</t>
  </si>
  <si>
    <t>1-771006-7480</t>
  </si>
  <si>
    <t>WIFÖG 1994, Tourismus</t>
  </si>
  <si>
    <t>1-771009-7297</t>
  </si>
  <si>
    <t>Reit- und Radwanderwege</t>
  </si>
  <si>
    <t>2-771001-8240</t>
  </si>
  <si>
    <t>7711</t>
  </si>
  <si>
    <t>Inv. in Wachstum u. Beschäftigung, ÜP 2014-2020</t>
  </si>
  <si>
    <t>1-771105-7403</t>
  </si>
  <si>
    <t>Z3d M2.3, KMU-Wettbewerbsf. im Tourismus</t>
  </si>
  <si>
    <t>1-771107-7453</t>
  </si>
  <si>
    <t>Z3d M2.3, KMU-Wettbewerbsf.i.Tourism.,Kap.Transfer</t>
  </si>
  <si>
    <t>78</t>
  </si>
  <si>
    <t>Förderung von Handel, Gewerbe und Industrie</t>
  </si>
  <si>
    <t>781</t>
  </si>
  <si>
    <t>7810</t>
  </si>
  <si>
    <t>Konsumentenschutz</t>
  </si>
  <si>
    <t>1-781005-7690</t>
  </si>
  <si>
    <t>1-781009-7280</t>
  </si>
  <si>
    <t>782</t>
  </si>
  <si>
    <t>Wirtschaftspolitsche Maßnahmen</t>
  </si>
  <si>
    <t>7820</t>
  </si>
  <si>
    <t>1-782005-7670</t>
  </si>
  <si>
    <t>FAWI-Wirtschaftsförderung</t>
  </si>
  <si>
    <t>1-782006-7480</t>
  </si>
  <si>
    <t>WIFÖG 1994, Allgemein</t>
  </si>
  <si>
    <t>1-782016-7480</t>
  </si>
  <si>
    <t>WIFÖG 1994, Regionalförderung</t>
  </si>
  <si>
    <t>1-782026-7480</t>
  </si>
  <si>
    <t>WIFÖG 1994, Jungunternehmer</t>
  </si>
  <si>
    <t>7821</t>
  </si>
  <si>
    <t>Kooperationsprogramme Interreg, ÜP 2014-2020</t>
  </si>
  <si>
    <t>1-782105-7303</t>
  </si>
  <si>
    <t>Interreg AT-HU</t>
  </si>
  <si>
    <t>1-782105-7340</t>
  </si>
  <si>
    <t>1-782105-7403</t>
  </si>
  <si>
    <t>1-782105-7430</t>
  </si>
  <si>
    <t>1-782105-7670</t>
  </si>
  <si>
    <t>1-782107-7353</t>
  </si>
  <si>
    <t>Interreg AT-HU, Kapitaltransfer</t>
  </si>
  <si>
    <t>1-782107-7453</t>
  </si>
  <si>
    <t>1-782107-7480</t>
  </si>
  <si>
    <t>1-782107-7770</t>
  </si>
  <si>
    <t>1-782115-7340</t>
  </si>
  <si>
    <t>Interreg AT-SK</t>
  </si>
  <si>
    <t>1-782115-7403</t>
  </si>
  <si>
    <t>1-782115-7430</t>
  </si>
  <si>
    <t>1-782115-7670</t>
  </si>
  <si>
    <t>1-782117-7453</t>
  </si>
  <si>
    <t>Interreg AT-SK, Kapitaltransfer</t>
  </si>
  <si>
    <t>1-782117-7480</t>
  </si>
  <si>
    <t>1-782125-7403</t>
  </si>
  <si>
    <t>Interreg AT-SL</t>
  </si>
  <si>
    <t>1-782125-7430</t>
  </si>
  <si>
    <t>1-782125-7670</t>
  </si>
  <si>
    <t>1-782127-7453</t>
  </si>
  <si>
    <t>Interreg AT-SL, Kapitaltransfer</t>
  </si>
  <si>
    <t>1-782135-7305</t>
  </si>
  <si>
    <t>Transnationale Kooperationen</t>
  </si>
  <si>
    <t>1-782135-7340</t>
  </si>
  <si>
    <t>1-782135-7403</t>
  </si>
  <si>
    <t>1-782135-7430</t>
  </si>
  <si>
    <t>1-782135-7670</t>
  </si>
  <si>
    <t>1-782137-7353</t>
  </si>
  <si>
    <t>Transnationale Kooperationen, Kapitaltransfer</t>
  </si>
  <si>
    <t>1-782137-7390</t>
  </si>
  <si>
    <t>1-782137-7453</t>
  </si>
  <si>
    <t>1-782137-7480</t>
  </si>
  <si>
    <t>1-782137-7770</t>
  </si>
  <si>
    <t>1-782145-7403</t>
  </si>
  <si>
    <t>Interregionale Kooperationen</t>
  </si>
  <si>
    <t>1-782147-7453</t>
  </si>
  <si>
    <t>Interregionale Kooperationen, Kapitaltransfer</t>
  </si>
  <si>
    <t>7822</t>
  </si>
  <si>
    <t>EFRE, ÜP 2014-2020</t>
  </si>
  <si>
    <t>1-782205-7403</t>
  </si>
  <si>
    <t>Z1a M1.1, Forschungsinfrastruktur FH</t>
  </si>
  <si>
    <t>1-782207-7453</t>
  </si>
  <si>
    <t>Z1a M1.1, Forschungsinfrastr.FH, Kapitaltrans.</t>
  </si>
  <si>
    <t>1-782215-7403</t>
  </si>
  <si>
    <t>Z1a M1.2, F&amp;E-Projekte</t>
  </si>
  <si>
    <t>1-782217-7453</t>
  </si>
  <si>
    <t>Z1a M1.2, F&amp;E-Projekte, Kapitaltransfer</t>
  </si>
  <si>
    <t>1-782225-7403</t>
  </si>
  <si>
    <t>Z1b M1.3, Innov.Proj.u.techn.-orient.Invest.</t>
  </si>
  <si>
    <t>1-782227-7453</t>
  </si>
  <si>
    <t>Z1b M1.3, Innov.Pr.u.techn.-orient.Inv.,Kap.Trans.</t>
  </si>
  <si>
    <t>1-782235-7403</t>
  </si>
  <si>
    <t>Z3d M2.3, Innovative Investitionsproj.</t>
  </si>
  <si>
    <t>1-782237-7453</t>
  </si>
  <si>
    <t>Z3d M2.3, Innovative Investitionspr.,Kap.Trans.</t>
  </si>
  <si>
    <t>1-782245-7403</t>
  </si>
  <si>
    <t>Z4b M3.1, innovative Umweltinvestitionen</t>
  </si>
  <si>
    <t>1-782247-7453</t>
  </si>
  <si>
    <t>Z4b M3.1, innovative Umweltinvest., Kap.Trans.</t>
  </si>
  <si>
    <t>1-782255-7403</t>
  </si>
  <si>
    <t>Z4f M3.5, CO2-relevante F&amp;E und Innovation</t>
  </si>
  <si>
    <t>1-782257-7453</t>
  </si>
  <si>
    <t>Z4f M3.5, CO2-relev.F&amp;E u.Innov., Kap.Trans.</t>
  </si>
  <si>
    <t>1-782265-7340</t>
  </si>
  <si>
    <t>TH1, Zentrale Aufgabe ÖROK, EFRE</t>
  </si>
  <si>
    <t>1-782275-7403</t>
  </si>
  <si>
    <t>TH2, Aufgabe der Länder RMB, EFRE</t>
  </si>
  <si>
    <t>1-782285-7305</t>
  </si>
  <si>
    <t>Z4e, M3.3, CO2-Maßn. Gemeinden</t>
  </si>
  <si>
    <t>1-782287-7355</t>
  </si>
  <si>
    <t>Z4e, M3.3, CO2-Maßn. Gemeinden, Kap.Trans.</t>
  </si>
  <si>
    <t>7823</t>
  </si>
  <si>
    <t>ESF, ÜP 2014-2020</t>
  </si>
  <si>
    <t>1-782305-7327</t>
  </si>
  <si>
    <t>Z8a M4.1,Akt.f.Arbeitsl.u.Nichterwerbstätige</t>
  </si>
  <si>
    <t>1-782305-7327.200</t>
  </si>
  <si>
    <t>Z8a M4.1,Akt.f.Arbeitsl.u.Nichterwerbstätige,EU</t>
  </si>
  <si>
    <t>1-782305-7430</t>
  </si>
  <si>
    <t>1-782305-7430.200</t>
  </si>
  <si>
    <t>1-782305-7670</t>
  </si>
  <si>
    <t>Z8a M4.1,Aktiv.f.Arbeitslose u.Nichterwerbstätige</t>
  </si>
  <si>
    <t>1-782305-7670.200</t>
  </si>
  <si>
    <t>1-782307-7377</t>
  </si>
  <si>
    <t>Z8a M4.1,Akt.f.Arbeitsl.u.Nichterw.Tätige,Kap.Tr.</t>
  </si>
  <si>
    <t>1-782307-7377.200</t>
  </si>
  <si>
    <t>Z8a M4.1,Akt.f.Arbeitsl.u.Nichterw.Tät.,Kap.Tr.EU</t>
  </si>
  <si>
    <t>1-782307-7480</t>
  </si>
  <si>
    <t>1-782307-7480.200</t>
  </si>
  <si>
    <t>1-782307-7770</t>
  </si>
  <si>
    <t>Z8a M4.1,Aktiv.f.Arbeitsl.u.Nichterw.Tät.Kap.Tr.</t>
  </si>
  <si>
    <t>1-782307-7770.200</t>
  </si>
  <si>
    <t>1-782315-7430</t>
  </si>
  <si>
    <t>Z8d M4.2,Verb.d.Vereinb.v.Fam.u.Beruf</t>
  </si>
  <si>
    <t>1-782315-7430.200</t>
  </si>
  <si>
    <t>Z8d M4.2,Verb.d.Vereinb.v.Fam.u.Beruf,EU</t>
  </si>
  <si>
    <t>1-782315-7670</t>
  </si>
  <si>
    <t>1-782315-7670.200</t>
  </si>
  <si>
    <t>1-782317-7480.200</t>
  </si>
  <si>
    <t>Z8d M4.2,Verb.d.Vereinb.v.Fam.u.Beruf,Kap.Tr.EU</t>
  </si>
  <si>
    <t>1-782317-7770</t>
  </si>
  <si>
    <t>1-782317-7770.200</t>
  </si>
  <si>
    <t>1-782325-7403</t>
  </si>
  <si>
    <t>Z8e M4.3,Qualif.v.UN u.Schl.- u.Fachkr.</t>
  </si>
  <si>
    <t>1-782325-7403.200</t>
  </si>
  <si>
    <t>Z8e M4.3,Qualif.v.UN u.Schl.- u.Fachkr.,EU</t>
  </si>
  <si>
    <t>1-782327-7453</t>
  </si>
  <si>
    <t>Z8e M4.3,Qualif.v.UN u.Schl.- u.Fachkr.,Kap.Tr.</t>
  </si>
  <si>
    <t>1-782327-7453.200</t>
  </si>
  <si>
    <t>1-782335-7430</t>
  </si>
  <si>
    <t>Z8e M4.3,Bedarfsorient.Qualifiz.wissenbas.Ges.</t>
  </si>
  <si>
    <t>1-782335-7430.200</t>
  </si>
  <si>
    <t>Z8e M4.3,Bedarfsorient.Qualifiz.wissenbas.Ges.,EU</t>
  </si>
  <si>
    <t>1-782335-7670</t>
  </si>
  <si>
    <t>1-782335-7670.200</t>
  </si>
  <si>
    <t>1-782337-7480</t>
  </si>
  <si>
    <t>Z8e M4.3,Bedarfsorient.Qual.wissenbas.Ges.,Kap.Tr.</t>
  </si>
  <si>
    <t>1-782337-7480.200</t>
  </si>
  <si>
    <t>Z8e M4.3,Bedarfsor.Qual.wissenb.Ges.,Kap.Tr.EU</t>
  </si>
  <si>
    <t>1-782337-7770</t>
  </si>
  <si>
    <t>1-782337-7770.200</t>
  </si>
  <si>
    <t>1-782345-7430</t>
  </si>
  <si>
    <t>Z8f M4.4, Aktives und gesundes Altern</t>
  </si>
  <si>
    <t>1-782345-7430.200</t>
  </si>
  <si>
    <t>Z8f M4.4, Aktives und gesundes Altern, EU</t>
  </si>
  <si>
    <t>1-782345-7670</t>
  </si>
  <si>
    <t>1-782345-7670.200</t>
  </si>
  <si>
    <t>1-782347-7480</t>
  </si>
  <si>
    <t>Z8f M4.4, Aktives und gesundes Altern, Kapitaltr.</t>
  </si>
  <si>
    <t>1-782347-7480.200</t>
  </si>
  <si>
    <t>Z8f M4.4, Aktives und gesund.Altern, Kapitaltr.EU</t>
  </si>
  <si>
    <t>1-782347-7770</t>
  </si>
  <si>
    <t>1-782347-7770.200</t>
  </si>
  <si>
    <t>1-782355-7430</t>
  </si>
  <si>
    <t>Z9a M4.5, Maßn.f.soz.benacht.u.arbeitsmarktf.Pers.</t>
  </si>
  <si>
    <t>1-782355-7430.200</t>
  </si>
  <si>
    <t>Z9a M4.5, Maßn.f.so.Ben.u.arb.marktf.Pers.,EU</t>
  </si>
  <si>
    <t>1-782355-7670</t>
  </si>
  <si>
    <t>1-782355-7670.200</t>
  </si>
  <si>
    <t>1-782357-7480</t>
  </si>
  <si>
    <t>Z9a M4.5, Maßn.f.so.ben.u.arb.marktf.Pers.,Kap.Tr.</t>
  </si>
  <si>
    <t>1-782357-7480.200</t>
  </si>
  <si>
    <t>Z9a M4.5, Maßn.so.Ben.u.arb.marktf.Per.,Kap.Tr.EU</t>
  </si>
  <si>
    <t>1-782357-7770</t>
  </si>
  <si>
    <t>1-782357-7770.200</t>
  </si>
  <si>
    <t>1-782365-7340.200</t>
  </si>
  <si>
    <t>Z9a M4.5, Bekämpfung der Frauenarmut, EU</t>
  </si>
  <si>
    <t>1-782365-7403</t>
  </si>
  <si>
    <t>Z9a M4.5, Bekämpfung der Frauenarmut</t>
  </si>
  <si>
    <t>1-782365-7403.200</t>
  </si>
  <si>
    <t>1-782365-7430</t>
  </si>
  <si>
    <t>1-782365-7430.200</t>
  </si>
  <si>
    <t>1-782365-7670</t>
  </si>
  <si>
    <t>1-782365-7670.200</t>
  </si>
  <si>
    <t>1-782367-7390.200</t>
  </si>
  <si>
    <t>Z9a M4.5, Bekämpfung der Frauenarmut, Kapitaltr.EU</t>
  </si>
  <si>
    <t>1-782367-7453</t>
  </si>
  <si>
    <t>Z9a M4.5, Bekämpfung der Frauenarmut, Kapitaltr.</t>
  </si>
  <si>
    <t>1-782367-7453.200</t>
  </si>
  <si>
    <t>1-782367-7480</t>
  </si>
  <si>
    <t>1-782367-7480.200</t>
  </si>
  <si>
    <t>1-782367-7770</t>
  </si>
  <si>
    <t>1-782367-7770.200</t>
  </si>
  <si>
    <t>1-782375-7340</t>
  </si>
  <si>
    <t>Z10c M4.7, Erwachsenenbildung und LLL</t>
  </si>
  <si>
    <t>1-782375-7340.200</t>
  </si>
  <si>
    <t>Z10c M4.7, Erwachsenenbildung und LLL, EU</t>
  </si>
  <si>
    <t>1-782375-7403</t>
  </si>
  <si>
    <t>1-782375-7403.200</t>
  </si>
  <si>
    <t>1-782377-7390</t>
  </si>
  <si>
    <t>Z10c M4.7, Erwachsenenbildung und LLL, Kapitaltr.</t>
  </si>
  <si>
    <t>1-782377-7390.200</t>
  </si>
  <si>
    <t>Z10c M4.7, Erwachsenenbild.und LLL, Kapitaltr.EU</t>
  </si>
  <si>
    <t>1-782377-7453</t>
  </si>
  <si>
    <t>1-782377-7453.200</t>
  </si>
  <si>
    <t>1-782385-7403</t>
  </si>
  <si>
    <t>Technische Hilfe ESF</t>
  </si>
  <si>
    <t>1-782385-7403.200</t>
  </si>
  <si>
    <t>Technische Hilfe ESF, EU</t>
  </si>
  <si>
    <t>7824</t>
  </si>
  <si>
    <t>Additionalität EFRE ÜP 2014-2020</t>
  </si>
  <si>
    <t>1-782405-7403</t>
  </si>
  <si>
    <t>M 1.1,F&amp;E,Kompetenzz.u.Cluster,innov.Proj.,Gründ.</t>
  </si>
  <si>
    <t>1-782407-7453</t>
  </si>
  <si>
    <t>M 1.1,F&amp;E,Komp.Z.u.Cluster,inn.Proj.,Gründ.Kap.Tr.</t>
  </si>
  <si>
    <t>1-782415-7403</t>
  </si>
  <si>
    <t>M 1.2, Förderung Tourismus- und Freizeitbetr.</t>
  </si>
  <si>
    <t>1-782417-7453</t>
  </si>
  <si>
    <t>M 1.2, Förder.Tourism.- u.Freizeitbetr.,Kap.Tr.</t>
  </si>
  <si>
    <t>1-782425-7403</t>
  </si>
  <si>
    <t>M 1.3, Tourismusmark.u. -org., tour. Infrastruktur</t>
  </si>
  <si>
    <t>1-782425-7670</t>
  </si>
  <si>
    <t>1-782427-7453</t>
  </si>
  <si>
    <t>M 1.3, Tourismusm.u. -org.,tour.Infrastr.,Kap.Tr.</t>
  </si>
  <si>
    <t>1-782427-7770</t>
  </si>
  <si>
    <t>1-782435-7403</t>
  </si>
  <si>
    <t>M 1.4, Kult.Ress.u.Angebote i.V.m. Tourismus</t>
  </si>
  <si>
    <t>1-782435-7430</t>
  </si>
  <si>
    <t>1-782435-7670</t>
  </si>
  <si>
    <t>1-782437-7453</t>
  </si>
  <si>
    <t>M 1.4, Kult.Ress.u.Angeb.i.V.m.Tourism.,Kap.Tr.</t>
  </si>
  <si>
    <t>1-782437-7480</t>
  </si>
  <si>
    <t>1-782437-7770</t>
  </si>
  <si>
    <t>1-782445-7403</t>
  </si>
  <si>
    <t>M 1.5, Infrastruktur und Verkehr</t>
  </si>
  <si>
    <t>1-782447-7453</t>
  </si>
  <si>
    <t>M 1.5, Infrastruktur und Verkehr, Kapitaltransfer</t>
  </si>
  <si>
    <t>1-782455-7403</t>
  </si>
  <si>
    <t>M 1.6, Geotechn.Erkund.,Dammsan.,Binnenentw.</t>
  </si>
  <si>
    <t>1-782457-7453</t>
  </si>
  <si>
    <t>M 1.6, Geot.Erkund.,Dammsan.,Binnenentw.,Kap.Tr.</t>
  </si>
  <si>
    <t>1-782465-7340</t>
  </si>
  <si>
    <t>M 1.7, Umsetzung Regional Governance</t>
  </si>
  <si>
    <t>1-782465-7403</t>
  </si>
  <si>
    <t>1-782465-7430</t>
  </si>
  <si>
    <t>1-782465-7670</t>
  </si>
  <si>
    <t>1-782467-7453</t>
  </si>
  <si>
    <t>M 1.7, Umsetzung Regional Governance, Kap.Tr.</t>
  </si>
  <si>
    <t>1-782475-7403</t>
  </si>
  <si>
    <t>Technische Hilfe RMB, EFRE Additionalität</t>
  </si>
  <si>
    <t>7825</t>
  </si>
  <si>
    <t>Additionalität ESF ÜP 2014-2020</t>
  </si>
  <si>
    <t>1-782505-7340</t>
  </si>
  <si>
    <t>M 1.1, Verbesserung des Arbeitsmarktes</t>
  </si>
  <si>
    <t>1-782505-7430</t>
  </si>
  <si>
    <t>1-782505-7670</t>
  </si>
  <si>
    <t>1-782507-7390</t>
  </si>
  <si>
    <t>M 1.1, Verbesserung des Arbeitsmarktes, Kapitaltr.</t>
  </si>
  <si>
    <t>1-782507-7480</t>
  </si>
  <si>
    <t>1-782507-7770</t>
  </si>
  <si>
    <t>1-782515-7403</t>
  </si>
  <si>
    <t>M 1.2, Qualifiz. v.UN u.Schlüssel- u. Fachkräften</t>
  </si>
  <si>
    <t>1-782517-7453</t>
  </si>
  <si>
    <t>M 1.2, Qual. v.UN u.Schlüssel- u.Fachk.,Kapitaltr.</t>
  </si>
  <si>
    <t>1-782525-7340</t>
  </si>
  <si>
    <t>M 1.3, Mädchen- und Frauenarbeit</t>
  </si>
  <si>
    <t>1-782535-7403</t>
  </si>
  <si>
    <t>M 1.5, Erwachsenenb.u.lebensbegl. Lernen</t>
  </si>
  <si>
    <t>1-782545-7340</t>
  </si>
  <si>
    <t>M 1.6, Umsetzung von Regional Governance</t>
  </si>
  <si>
    <t>1-782545-7403</t>
  </si>
  <si>
    <t>1-782545-7430</t>
  </si>
  <si>
    <t>1-782545-7670</t>
  </si>
  <si>
    <t>1-782547-7453</t>
  </si>
  <si>
    <t>M 1.6, Umsetz.v.Regional Governance, Kap.Tr.</t>
  </si>
  <si>
    <t>1-782555-7403</t>
  </si>
  <si>
    <t>Technische Hilfe RMB, ESF Additionalität</t>
  </si>
  <si>
    <t>7829</t>
  </si>
  <si>
    <t>1-782905-7340</t>
  </si>
  <si>
    <t>Leistungen a.Vorperioden, so.Träger öffentl.Rechts</t>
  </si>
  <si>
    <t>1-782905-7403</t>
  </si>
  <si>
    <t>Leistungen aus Vorperioden, Beteiligungen</t>
  </si>
  <si>
    <t>1-782905-7430</t>
  </si>
  <si>
    <t>Leistungen aus Vorperioden, Unternehmen</t>
  </si>
  <si>
    <t>2-782905-8890</t>
  </si>
  <si>
    <t>Leistungen aus Vorperioden, EU</t>
  </si>
  <si>
    <t>2-782915-8299</t>
  </si>
  <si>
    <t>2-782915-8890</t>
  </si>
  <si>
    <t>Übergangsprogramm 2014-2020, EU</t>
  </si>
  <si>
    <t>789</t>
  </si>
  <si>
    <t>7890</t>
  </si>
  <si>
    <t>1-789003-0420</t>
  </si>
  <si>
    <t>1-789005-7327</t>
  </si>
  <si>
    <t>1-789009-7280</t>
  </si>
  <si>
    <t>1-789019-7280</t>
  </si>
  <si>
    <t>1-789029-7280</t>
  </si>
  <si>
    <t>GRUPPE 8</t>
  </si>
  <si>
    <t>Dienstleistungen</t>
  </si>
  <si>
    <t>82</t>
  </si>
  <si>
    <t>Betriebsähnliche Einrichtungen und Betriebe</t>
  </si>
  <si>
    <t>825</t>
  </si>
  <si>
    <t>Tierkörperbeseitigung und -verwertung</t>
  </si>
  <si>
    <t>8250</t>
  </si>
  <si>
    <t>1-825008-6210</t>
  </si>
  <si>
    <t>1-825008-7297</t>
  </si>
  <si>
    <t>1-825018-7297</t>
  </si>
  <si>
    <t>Tierkörperbeseitigung</t>
  </si>
  <si>
    <t>2-825005-8505</t>
  </si>
  <si>
    <t>Tierkörper- u.Schlachtmüllbeseit.u.Verarbeitung</t>
  </si>
  <si>
    <t>84</t>
  </si>
  <si>
    <t>Liegenschaften, Wohn- und Geschäftsgebäude</t>
  </si>
  <si>
    <t>840</t>
  </si>
  <si>
    <t>Grundbesitz</t>
  </si>
  <si>
    <t>8400</t>
  </si>
  <si>
    <t>2-840005-8011</t>
  </si>
  <si>
    <t>841</t>
  </si>
  <si>
    <t>Grundstücksgleiche Rechte</t>
  </si>
  <si>
    <t>8410</t>
  </si>
  <si>
    <t>2-841005-8240</t>
  </si>
  <si>
    <t>Miet- und Pachtertrag für Fischerei</t>
  </si>
  <si>
    <t>846</t>
  </si>
  <si>
    <t>Wohn- und Geschäftsgebäude</t>
  </si>
  <si>
    <t>8460</t>
  </si>
  <si>
    <t>2-846005-8240</t>
  </si>
  <si>
    <t>Miet- und Pachtertrag für landeseigene Wohnungen</t>
  </si>
  <si>
    <t>89</t>
  </si>
  <si>
    <t>Wirtschaftliche Unternehmungen</t>
  </si>
  <si>
    <t>891</t>
  </si>
  <si>
    <t>Gast- und Schankbetrieb</t>
  </si>
  <si>
    <t>8910</t>
  </si>
  <si>
    <t>1-891009-4300</t>
  </si>
  <si>
    <t>Küchen- und Buffetbetrieb</t>
  </si>
  <si>
    <t>2-891005-8040</t>
  </si>
  <si>
    <t>GRUPPE 9</t>
  </si>
  <si>
    <t>Finanzwirtschaft</t>
  </si>
  <si>
    <t>91</t>
  </si>
  <si>
    <t>Kap.Verm.u.Stiftungen ohne eigene Rechtspers.</t>
  </si>
  <si>
    <t>910</t>
  </si>
  <si>
    <t>Geldverkehr</t>
  </si>
  <si>
    <t>9100</t>
  </si>
  <si>
    <t>1-910009-6570</t>
  </si>
  <si>
    <t>1-910009-7150</t>
  </si>
  <si>
    <t>Kapitalertragssteuer</t>
  </si>
  <si>
    <t>1-910019-6570</t>
  </si>
  <si>
    <t>Geldverkehrs- und Bankspesen, Kreditkartenabr.</t>
  </si>
  <si>
    <t>2-910001-8293</t>
  </si>
  <si>
    <t>Zinsen aus dem Geldverkehr § 94 EStG</t>
  </si>
  <si>
    <t>2-910005-8205</t>
  </si>
  <si>
    <t>Zinserträge aus Finanzderivaten ohne Grundgeschäft</t>
  </si>
  <si>
    <t>2-910005-8293</t>
  </si>
  <si>
    <t>2-910005-8298</t>
  </si>
  <si>
    <t>Agien</t>
  </si>
  <si>
    <t>3134</t>
  </si>
  <si>
    <t>2-910015-8293</t>
  </si>
  <si>
    <t>Zinsen für veranlagte Gelder</t>
  </si>
  <si>
    <t>912</t>
  </si>
  <si>
    <t>Rücklagen</t>
  </si>
  <si>
    <t>9120</t>
  </si>
  <si>
    <t>1-912009-2980</t>
  </si>
  <si>
    <t>Zahlungsmittelreserven allgemein, Zuführung</t>
  </si>
  <si>
    <t>1-912009-2981</t>
  </si>
  <si>
    <t>Zahlungsmittelreserven zweckgeb., Zuführung</t>
  </si>
  <si>
    <t>914</t>
  </si>
  <si>
    <t>Beteiligungen</t>
  </si>
  <si>
    <t>9140</t>
  </si>
  <si>
    <t>1-914009-0800</t>
  </si>
  <si>
    <t>Beteiligungen an verbundenen Unternehmen</t>
  </si>
  <si>
    <t>3417</t>
  </si>
  <si>
    <t>1-914009-0800.007</t>
  </si>
  <si>
    <t>1-914019-0800</t>
  </si>
  <si>
    <t>1-914029-0800</t>
  </si>
  <si>
    <t>9141</t>
  </si>
  <si>
    <t>Gesellschafterzuschuss</t>
  </si>
  <si>
    <t>1-914105-7403</t>
  </si>
  <si>
    <t>RMB, Gesellschafterzuschuss</t>
  </si>
  <si>
    <t>1-914109-7403</t>
  </si>
  <si>
    <t>EBRZ, Stammkapital</t>
  </si>
  <si>
    <t>1-914115-7403</t>
  </si>
  <si>
    <t>LSZ, Gesellschafterzuschuss</t>
  </si>
  <si>
    <t>1-914125-7403</t>
  </si>
  <si>
    <t>FUBAK, Gesellschafterzuschuss</t>
  </si>
  <si>
    <t>1-914125-7430</t>
  </si>
  <si>
    <t>Verkehrsverb.Ost-Region GmbH, Gesellschafterzusch.</t>
  </si>
  <si>
    <t>1-914135-7403</t>
  </si>
  <si>
    <t>Bgld. Tourismus GmbH, Gesellschafterzuschuss</t>
  </si>
  <si>
    <t>1-914145-7403</t>
  </si>
  <si>
    <t>Wirtschaftsagentur Bgld. GmbH,Gesellschafterzusch.</t>
  </si>
  <si>
    <t>1-914155-7403</t>
  </si>
  <si>
    <t>KBB, Gesellschafterzuschuss</t>
  </si>
  <si>
    <t>1-914165-7403</t>
  </si>
  <si>
    <t>Arbeitsstifung Burgenland, Gesellschafterzuschuss</t>
  </si>
  <si>
    <t>1-914175-7403</t>
  </si>
  <si>
    <t>Gästehäuser Bgld.GmbH, Gesellschafterzuschuss</t>
  </si>
  <si>
    <t>1-914185-7403</t>
  </si>
  <si>
    <t>Fachhochschule Burgenland, Gesellschafterzuschuss</t>
  </si>
  <si>
    <t>1-914195-7403</t>
  </si>
  <si>
    <t>Joanneum Research GmbH, Gesellschafterzuschuss</t>
  </si>
  <si>
    <t>9142</t>
  </si>
  <si>
    <t>1-914205-7403</t>
  </si>
  <si>
    <t>Forschung Burgenland GmbH, Gesellschafterzuschuss</t>
  </si>
  <si>
    <t>1-914215-7403</t>
  </si>
  <si>
    <t>Pflegeservice Bgld. GmbH, Gesellschafterzusch.</t>
  </si>
  <si>
    <t>1-914225-7403</t>
  </si>
  <si>
    <t>Landesholding Burgenland, Gesellschafterzuschuss</t>
  </si>
  <si>
    <t>9143</t>
  </si>
  <si>
    <t>Sonstige Zuschüsse für Beteiligungen</t>
  </si>
  <si>
    <t>1-914307-7453</t>
  </si>
  <si>
    <t>Businesspark Heiligenkreuz GmbH, Zuschuss</t>
  </si>
  <si>
    <t>1-914317-7453</t>
  </si>
  <si>
    <t>Businesspark Müllendorf, Zuschuss</t>
  </si>
  <si>
    <t>9144</t>
  </si>
  <si>
    <t>Gewinnabfuhren</t>
  </si>
  <si>
    <t>2-914405-8220</t>
  </si>
  <si>
    <t>Genussrecht Ausschüttung</t>
  </si>
  <si>
    <t>3135</t>
  </si>
  <si>
    <t>2-914415-8220</t>
  </si>
  <si>
    <t>Dividenden und Gewinnabfuhren von Beteiligungen</t>
  </si>
  <si>
    <t>9145</t>
  </si>
  <si>
    <t>Genussrecht</t>
  </si>
  <si>
    <t>2-914508-0850</t>
  </si>
  <si>
    <t>Zur Veräußerung verfügb.Finanzinstrumente-langfr.</t>
  </si>
  <si>
    <t>3550</t>
  </si>
  <si>
    <t>2-914508-0891</t>
  </si>
  <si>
    <t>Hybridkapital</t>
  </si>
  <si>
    <t>92</t>
  </si>
  <si>
    <t>921</t>
  </si>
  <si>
    <t>Zwischen Ländern und Gemeinden geteilte Abgaben</t>
  </si>
  <si>
    <t>9210</t>
  </si>
  <si>
    <t>2-921005-8350</t>
  </si>
  <si>
    <t>Landschaftsschutzabgabe, Landesanteil</t>
  </si>
  <si>
    <t>2-921005-8450</t>
  </si>
  <si>
    <t>Glücksspielautomatenabgabe</t>
  </si>
  <si>
    <t>922</t>
  </si>
  <si>
    <t>Ausschließliche Landesabgaben</t>
  </si>
  <si>
    <t>9220</t>
  </si>
  <si>
    <t>1-922008-7290</t>
  </si>
  <si>
    <t>Kulturförderungsbeitrag</t>
  </si>
  <si>
    <t>1-922009-7299</t>
  </si>
  <si>
    <t>1-922018-7290</t>
  </si>
  <si>
    <t>Wohnbauförderungsbeitrag</t>
  </si>
  <si>
    <t>2-922001-8350</t>
  </si>
  <si>
    <t>2-922005-8350</t>
  </si>
  <si>
    <t>2-922005-8380</t>
  </si>
  <si>
    <t>Nebenansprüche und Resteingänge</t>
  </si>
  <si>
    <t>2-922005-8450</t>
  </si>
  <si>
    <t>Feuerschutzsteuer</t>
  </si>
  <si>
    <t>2-922015-8350</t>
  </si>
  <si>
    <t>KFZ-Einzelgenehmigungen und Routengenehmigungen</t>
  </si>
  <si>
    <t>2-922025-8350</t>
  </si>
  <si>
    <t>Verwaltungsabgaben</t>
  </si>
  <si>
    <t>2-922035-8350</t>
  </si>
  <si>
    <t>Jagd- und Fischereikartenabgaben</t>
  </si>
  <si>
    <t>2-922045-8350</t>
  </si>
  <si>
    <t>Jagdabgabe</t>
  </si>
  <si>
    <t>2-922065-8350</t>
  </si>
  <si>
    <t>Tourismusförderungsbeitrag</t>
  </si>
  <si>
    <t>925</t>
  </si>
  <si>
    <t>Ertragsanteile an gemeinschaftlichen Bundesabg.</t>
  </si>
  <si>
    <t>9250</t>
  </si>
  <si>
    <t>2-925005-8390</t>
  </si>
  <si>
    <t>Ertragsanteile</t>
  </si>
  <si>
    <t>3112</t>
  </si>
  <si>
    <t>93</t>
  </si>
  <si>
    <t>Umlagen</t>
  </si>
  <si>
    <t>930</t>
  </si>
  <si>
    <t>Landesumlage</t>
  </si>
  <si>
    <t>9300</t>
  </si>
  <si>
    <t>2-930005-8450</t>
  </si>
  <si>
    <t>94</t>
  </si>
  <si>
    <t>Finanzzuweisungen und Zuschüsse</t>
  </si>
  <si>
    <t>940</t>
  </si>
  <si>
    <t>Bedarfszuweisungen</t>
  </si>
  <si>
    <t>9400</t>
  </si>
  <si>
    <t>1-940004-7304</t>
  </si>
  <si>
    <t>Bedarfszuweisungen an Gemeinden, Allgemein</t>
  </si>
  <si>
    <t>1-940004-7306</t>
  </si>
  <si>
    <t>Bedarfszuweisungen an Gemeindeverbände, Allgemein</t>
  </si>
  <si>
    <t>1-940014-7304</t>
  </si>
  <si>
    <t>Bedarfszuweisungen an Gemeinden, Schulbau</t>
  </si>
  <si>
    <t>1-940024-7304</t>
  </si>
  <si>
    <t>Bedarfszuweisungen an Gemeinden, Kindergartenbau</t>
  </si>
  <si>
    <t>1-940034-7304</t>
  </si>
  <si>
    <t>Bedarfszuweisungen an Gemeinden, Feuerwehr</t>
  </si>
  <si>
    <t>1-940044-7304</t>
  </si>
  <si>
    <t>Bedarfszuweisungen an Gemeinden, Gemeindenetzwerk</t>
  </si>
  <si>
    <t>1-940054-7304</t>
  </si>
  <si>
    <t>Bedarfszuweisungen an Gemeinden, Schulnetzwerk</t>
  </si>
  <si>
    <t>1-940064-7304</t>
  </si>
  <si>
    <t>Bedarfszuweisungen an Gemeinden, Aus- u.Weiterb.</t>
  </si>
  <si>
    <t>1-940074-7304</t>
  </si>
  <si>
    <t>Bedarfszuweisungen an Gemeinden, E-Vergabe-Plattf.</t>
  </si>
  <si>
    <t>1-940084-7304</t>
  </si>
  <si>
    <t>Bedarfszuweisungen an Gemeinden, Allg.Bereitsch.D.</t>
  </si>
  <si>
    <t>2-940000-8500</t>
  </si>
  <si>
    <t>2-940001-8299</t>
  </si>
  <si>
    <t>941</t>
  </si>
  <si>
    <t>Sonstige Finanzzuweisungen nach dem FAG</t>
  </si>
  <si>
    <t>9410</t>
  </si>
  <si>
    <t>2-941000-8500</t>
  </si>
  <si>
    <t>Finanzzuweisung gem. § 23 Abs. 1 FAG 2017</t>
  </si>
  <si>
    <t>2-941005-8500</t>
  </si>
  <si>
    <t>Finanzzuweisung gem. § 24 FAG 2017</t>
  </si>
  <si>
    <t>943</t>
  </si>
  <si>
    <t>Zuschüsse nach dem FAG</t>
  </si>
  <si>
    <t>9430</t>
  </si>
  <si>
    <t>2-943001-8500</t>
  </si>
  <si>
    <t>Eisenbahnkreuzungen</t>
  </si>
  <si>
    <t>2-943011-8500</t>
  </si>
  <si>
    <t>Art. 15a B-VG, Elementarpädagogik</t>
  </si>
  <si>
    <t>944</t>
  </si>
  <si>
    <t>Zuschüsse nach dem Katastrophenfondsgesetz</t>
  </si>
  <si>
    <t>9440</t>
  </si>
  <si>
    <t>2-944001-8501</t>
  </si>
  <si>
    <t>Zweckzuschuss für die Feuerwehr</t>
  </si>
  <si>
    <t>2-944011-8501</t>
  </si>
  <si>
    <t>Zweckzuschuss für den Warn- und Alarmdienst</t>
  </si>
  <si>
    <t>945</t>
  </si>
  <si>
    <t>Sonstige Zuschüsse des Bundes</t>
  </si>
  <si>
    <t>9450</t>
  </si>
  <si>
    <t>1-945004-7305</t>
  </si>
  <si>
    <t>2-945001-8501</t>
  </si>
  <si>
    <t>Zweckzuschuss gemäß Pflegefondsgesetz</t>
  </si>
  <si>
    <t>2-945011-8501</t>
  </si>
  <si>
    <t>Zweckzuschuss, Verbot Pflegeregress</t>
  </si>
  <si>
    <t>95</t>
  </si>
  <si>
    <t>Nicht aufteilbare Schulden</t>
  </si>
  <si>
    <t>950</t>
  </si>
  <si>
    <t>Aufgenommene Darlehen und Schuldendienst</t>
  </si>
  <si>
    <t>9500</t>
  </si>
  <si>
    <t>Aufgenommene Darlehen</t>
  </si>
  <si>
    <t>2-950008-3500</t>
  </si>
  <si>
    <t>Langfristige Finanzschulden gegenüber dem Bund</t>
  </si>
  <si>
    <t>3511</t>
  </si>
  <si>
    <t>2-950008-3550</t>
  </si>
  <si>
    <t>Langfri. Finanzschulden gegenü. Finanzunternehmen</t>
  </si>
  <si>
    <t>3514</t>
  </si>
  <si>
    <t>2-950008-3551</t>
  </si>
  <si>
    <t>Kurzfristige Finanzschulden</t>
  </si>
  <si>
    <t>9501</t>
  </si>
  <si>
    <t>Schuldendienst</t>
  </si>
  <si>
    <t>1-950109-3500</t>
  </si>
  <si>
    <t>3611</t>
  </si>
  <si>
    <t>1-950109-6500.900</t>
  </si>
  <si>
    <t>Zinsen, 4,15 % Darlehen 2011-2037</t>
  </si>
  <si>
    <t>1-950109-6580</t>
  </si>
  <si>
    <t>Zins.u.so.Aufw.a.deriv.Finanzinstr.o.Grundg.i.Euro</t>
  </si>
  <si>
    <t>3242</t>
  </si>
  <si>
    <t>1-950119-6500.900</t>
  </si>
  <si>
    <t>Zinsen, 3,90 % Darlehen 2015-2020</t>
  </si>
  <si>
    <t>1-950129-6500.900</t>
  </si>
  <si>
    <t>Zinsen, 3,50 % Darlehen 2016-2021</t>
  </si>
  <si>
    <t>1-950139-6500.900</t>
  </si>
  <si>
    <t>Zinsen, 3,50 % Darlehen 2017-2021</t>
  </si>
  <si>
    <t>1-950149-6500.900</t>
  </si>
  <si>
    <t>Zinsen, 3,65 % Darlehen 2017-2022</t>
  </si>
  <si>
    <t>1-950159-6500.900</t>
  </si>
  <si>
    <t>Zinsen, 3,80 % Darlehen 2018-2062</t>
  </si>
  <si>
    <t>1-950169-6500.900</t>
  </si>
  <si>
    <t>Zinsen, 3,15 % Darlehen 2019-2044</t>
  </si>
  <si>
    <t>1-950179-6500.900</t>
  </si>
  <si>
    <t>Zinsen, 4,85 % Darlehen 2020-2026</t>
  </si>
  <si>
    <t>9502</t>
  </si>
  <si>
    <t>1-950209-6500.900</t>
  </si>
  <si>
    <t>Ultimodarlehen</t>
  </si>
  <si>
    <t>96</t>
  </si>
  <si>
    <t>Haftungen</t>
  </si>
  <si>
    <t>960</t>
  </si>
  <si>
    <t>Zahlungsverpflichtungen</t>
  </si>
  <si>
    <t>9600</t>
  </si>
  <si>
    <t>1-960009-7900</t>
  </si>
  <si>
    <t>Inanspruchnahme von Haftungen</t>
  </si>
  <si>
    <t>3226</t>
  </si>
  <si>
    <t>1-960019-7900</t>
  </si>
  <si>
    <t>Inanspruchnahme von Haftungen, Landesausstellungen</t>
  </si>
  <si>
    <t>2-960001-8280</t>
  </si>
  <si>
    <t>961</t>
  </si>
  <si>
    <t>Provisionen und Rückerstattungen</t>
  </si>
  <si>
    <t>9610</t>
  </si>
  <si>
    <t>2-961005-8299</t>
  </si>
  <si>
    <t>Haftungsprovisionen</t>
  </si>
  <si>
    <t>97</t>
  </si>
  <si>
    <t>Verstärkungsmittel</t>
  </si>
  <si>
    <t>970</t>
  </si>
  <si>
    <t>9700</t>
  </si>
  <si>
    <t>1-970009-7297</t>
  </si>
  <si>
    <t>1-970019-7297</t>
  </si>
  <si>
    <t>Verstärkungsmittel, Reisegebühren</t>
  </si>
  <si>
    <t>98</t>
  </si>
  <si>
    <t>Haushaltsausgleich</t>
  </si>
  <si>
    <t>981</t>
  </si>
  <si>
    <t>Haushaltsausgleich durch Rücklagen</t>
  </si>
  <si>
    <t>9810</t>
  </si>
  <si>
    <t>2-981006-2980</t>
  </si>
  <si>
    <t>Zahlungsmittelreserven allgemein, Entnahme</t>
  </si>
  <si>
    <t>2-981006-2981</t>
  </si>
  <si>
    <t>Zahlungsmittelreserven zweckgebunden, Entnahme</t>
  </si>
  <si>
    <t>982</t>
  </si>
  <si>
    <t>Haushaltsausgleich durch Kreditoperationen</t>
  </si>
  <si>
    <t>9820</t>
  </si>
  <si>
    <t>2-982009-3560</t>
  </si>
  <si>
    <t>Sonstige Finanzschulden</t>
  </si>
  <si>
    <t>99</t>
  </si>
  <si>
    <t>Jahresergeb.,Überg.u.Übern.d.Jahreserg.Abw.d.Vorj.</t>
  </si>
  <si>
    <t>991</t>
  </si>
  <si>
    <t>Rückersetzte, nicht absetzbare Einnahmen aus Vorj.</t>
  </si>
  <si>
    <t>9910</t>
  </si>
  <si>
    <t>Abwicklung der Vorjahre</t>
  </si>
  <si>
    <t>1-991009-7220</t>
  </si>
  <si>
    <t>Rückersätze von Erträgen</t>
  </si>
  <si>
    <t>1-991009-7299</t>
  </si>
  <si>
    <t>2-991005-8280</t>
  </si>
  <si>
    <t>Rückersätze von Aufwendungen aus Vorjahren</t>
  </si>
  <si>
    <t>01</t>
  </si>
  <si>
    <t>09</t>
  </si>
  <si>
    <t>10</t>
  </si>
  <si>
    <t>05</t>
  </si>
  <si>
    <t>02</t>
  </si>
  <si>
    <t>03</t>
  </si>
  <si>
    <t>04</t>
  </si>
  <si>
    <t>2001</t>
  </si>
  <si>
    <t>1110</t>
  </si>
  <si>
    <t>1120</t>
  </si>
  <si>
    <t>1101</t>
  </si>
  <si>
    <t>1003</t>
  </si>
  <si>
    <t>3007</t>
  </si>
  <si>
    <t>2006</t>
  </si>
  <si>
    <t>4002</t>
  </si>
  <si>
    <t>1002</t>
  </si>
  <si>
    <t>3002</t>
  </si>
  <si>
    <t>2007</t>
  </si>
  <si>
    <t>3004</t>
  </si>
  <si>
    <t>1004</t>
  </si>
  <si>
    <t>1007</t>
  </si>
  <si>
    <t>2002</t>
  </si>
  <si>
    <t>4003</t>
  </si>
  <si>
    <t>2005</t>
  </si>
  <si>
    <t>1111</t>
  </si>
  <si>
    <t>1150</t>
  </si>
  <si>
    <t>1005</t>
  </si>
  <si>
    <t>1001</t>
  </si>
  <si>
    <t>1102</t>
  </si>
  <si>
    <t>1103</t>
  </si>
  <si>
    <t>1130</t>
  </si>
  <si>
    <t>3005</t>
  </si>
  <si>
    <t>1006</t>
  </si>
  <si>
    <t>4007</t>
  </si>
  <si>
    <t>4005</t>
  </si>
  <si>
    <t>5005</t>
  </si>
  <si>
    <t>5403</t>
  </si>
  <si>
    <t>5203</t>
  </si>
  <si>
    <t>5103</t>
  </si>
  <si>
    <t>5703</t>
  </si>
  <si>
    <t>5603</t>
  </si>
  <si>
    <t>5503</t>
  </si>
  <si>
    <t>5003</t>
  </si>
  <si>
    <t>Gesamtergebnis</t>
  </si>
  <si>
    <t>Nicht zug. Finanzposition(n/e)</t>
  </si>
  <si>
    <t>Ref</t>
  </si>
  <si>
    <t>Bew</t>
  </si>
  <si>
    <t>Anlage im Bau, Kooperartionsprojekt AnNA, Beitrag</t>
  </si>
  <si>
    <t>Zinserträge aus Darlehen, WBG</t>
  </si>
  <si>
    <t>Tilgungseinzahlungen WBF WBG Private, Gemeinnütz.</t>
  </si>
  <si>
    <t>Tilgungseinzahlungen WBF WBG Unternehmen</t>
  </si>
  <si>
    <t>Tilgungseinnahmen WBF WBG Gemeinden</t>
  </si>
  <si>
    <t>Zinserträge aus Darlehen</t>
  </si>
  <si>
    <t>Tilgungseinnahmen WBF FV Private, Gemeinnützige</t>
  </si>
  <si>
    <t>Tilgungseinnahmen WBF FV Unternehmen</t>
  </si>
  <si>
    <t>Tilgungseinnahmen WBF FV Gemeinden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</si>
</sst>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#,000"/>
    <numFmt numFmtId="165" formatCode="&quot;[-] &quot;@"/>
    <numFmt numFmtId="166" formatCode="&quot;  [-] &quot;@"/>
    <numFmt numFmtId="167" formatCode="&quot;    [-] &quot;@"/>
    <numFmt numFmtId="168" formatCode="&quot;      [-] &quot;@"/>
    <numFmt numFmtId="169" formatCode="&quot;        [-] &quot;@"/>
    <numFmt numFmtId="170" formatCode="&quot;               &quot;@"/>
    <numFmt numFmtId="171" formatCode="&quot;          [-] &quot;@"/>
    <numFmt numFmtId="172" formatCode="&quot;                 &quot;@"/>
    <numFmt numFmtId="173" formatCode="&quot;     &quot;@"/>
    <numFmt numFmtId="174" formatCode="&quot;[+] &quot;@"/>
  </numFmts>
  <fonts count="4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</fills>
  <borders count="9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</borders>
  <cellStyleXfs count="11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3" borderId="1" applyNumberFormat="0" applyAlignment="0" applyProtection="0">
      <alignment horizontal="left" vertical="center" indent="1"/>
    </xf>
    <xf numFmtId="0" fontId="3" fillId="4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0" fontId="3" fillId="5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7" borderId="1" applyNumberFormat="0" applyAlignment="0" applyProtection="0">
      <alignment horizontal="left" vertical="center" indent="1"/>
    </xf>
    <xf numFmtId="0" fontId="3" fillId="8" borderId="4" applyNumberFormat="0" applyAlignment="0" applyProtection="0">
      <alignment horizontal="left" vertical="center" indent="1"/>
    </xf>
    <xf numFmtId="0" fontId="1" fillId="2" borderId="4" applyNumberFormat="0" applyAlignment="0" applyProtection="0">
      <alignment horizontal="left" vertical="center" indent="1"/>
    </xf>
    <xf numFmtId="164" fontId="1" fillId="0" borderId="4" applyNumberFormat="0" applyProtection="0">
      <alignment horizontal="right" vertical="center"/>
    </xf>
  </cellStyleXfs>
  <cellXfs count="30">
    <xf numFmtId="0" fontId="0" fillId="0" borderId="0" xfId="0"/>
    <xf numFmtId="0" fontId="1" fillId="2" borderId="1" xfId="1" quotePrefix="1" applyNumberFormat="1" applyBorder="1" applyAlignment="1"/>
    <xf numFmtId="0" fontId="2" fillId="3" borderId="1" xfId="2" quotePrefix="1" applyNumberFormat="1" applyBorder="1" applyAlignment="1"/>
    <xf numFmtId="0" fontId="1" fillId="2" borderId="1" xfId="1" applyNumberFormat="1" applyBorder="1" applyAlignment="1"/>
    <xf numFmtId="0" fontId="2" fillId="3" borderId="1" xfId="2" quotePrefix="1" applyNumberFormat="1" applyBorder="1" applyAlignment="1">
      <alignment horizontal="right"/>
    </xf>
    <xf numFmtId="165" fontId="3" fillId="4" borderId="1" xfId="3" quotePrefix="1" applyNumberFormat="1" applyBorder="1" applyAlignment="1"/>
    <xf numFmtId="0" fontId="3" fillId="4" borderId="1" xfId="3" quotePrefix="1" applyNumberFormat="1" applyAlignment="1"/>
    <xf numFmtId="0" fontId="3" fillId="4" borderId="1" xfId="3" quotePrefix="1" applyNumberFormat="1" applyBorder="1" applyAlignment="1"/>
    <xf numFmtId="0" fontId="2" fillId="0" borderId="2" xfId="4" applyNumberFormat="1">
      <alignment horizontal="right" vertical="center"/>
    </xf>
    <xf numFmtId="0" fontId="2" fillId="0" borderId="3" xfId="4" applyNumberFormat="1" applyBorder="1">
      <alignment horizontal="right" vertical="center"/>
    </xf>
    <xf numFmtId="166" fontId="3" fillId="5" borderId="1" xfId="5" quotePrefix="1" applyNumberFormat="1" applyBorder="1" applyAlignment="1"/>
    <xf numFmtId="0" fontId="3" fillId="5" borderId="1" xfId="5" quotePrefix="1" applyNumberFormat="1" applyAlignment="1"/>
    <xf numFmtId="167" fontId="3" fillId="6" borderId="1" xfId="6" quotePrefix="1" applyNumberFormat="1" applyBorder="1" applyAlignment="1"/>
    <xf numFmtId="0" fontId="3" fillId="6" borderId="1" xfId="6" quotePrefix="1" applyNumberFormat="1" applyAlignment="1"/>
    <xf numFmtId="168" fontId="3" fillId="7" borderId="1" xfId="7" quotePrefix="1" applyNumberFormat="1" applyBorder="1" applyAlignment="1"/>
    <xf numFmtId="0" fontId="3" fillId="7" borderId="1" xfId="7" quotePrefix="1" applyNumberFormat="1" applyAlignment="1"/>
    <xf numFmtId="169" fontId="3" fillId="8" borderId="5" xfId="8" quotePrefix="1" applyNumberFormat="1" applyBorder="1" applyAlignment="1"/>
    <xf numFmtId="0" fontId="3" fillId="8" borderId="4" xfId="8" quotePrefix="1" applyNumberFormat="1" applyAlignment="1"/>
    <xf numFmtId="170" fontId="3" fillId="8" borderId="5" xfId="8" quotePrefix="1" applyNumberFormat="1" applyBorder="1" applyAlignment="1"/>
    <xf numFmtId="39" fontId="2" fillId="0" borderId="2" xfId="4" applyNumberFormat="1">
      <alignment horizontal="right" vertical="center"/>
    </xf>
    <xf numFmtId="39" fontId="2" fillId="0" borderId="3" xfId="4" applyNumberFormat="1" applyBorder="1">
      <alignment horizontal="right" vertical="center"/>
    </xf>
    <xf numFmtId="171" fontId="3" fillId="8" borderId="5" xfId="8" quotePrefix="1" applyNumberFormat="1" applyBorder="1" applyAlignment="1"/>
    <xf numFmtId="172" fontId="3" fillId="8" borderId="5" xfId="8" quotePrefix="1" applyNumberFormat="1" applyBorder="1" applyAlignment="1"/>
    <xf numFmtId="39" fontId="2" fillId="0" borderId="7" xfId="4" applyNumberFormat="1" applyBorder="1">
      <alignment horizontal="right" vertical="center"/>
    </xf>
    <xf numFmtId="39" fontId="2" fillId="0" borderId="8" xfId="4" applyNumberFormat="1" applyBorder="1">
      <alignment horizontal="right" vertical="center"/>
    </xf>
    <xf numFmtId="0" fontId="1" fillId="2" borderId="4" xfId="9" applyNumberFormat="1" applyAlignment="1"/>
    <xf numFmtId="173" fontId="1" fillId="2" borderId="5" xfId="9" quotePrefix="1" applyNumberFormat="1" applyBorder="1" applyAlignment="1"/>
    <xf numFmtId="0" fontId="1" fillId="0" borderId="4" xfId="10" applyNumberFormat="1">
      <alignment horizontal="right" vertical="center"/>
    </xf>
    <xf numFmtId="0" fontId="1" fillId="0" borderId="6" xfId="10" applyNumberFormat="1" applyBorder="1">
      <alignment horizontal="right" vertical="center"/>
    </xf>
    <xf numFmtId="174" fontId="3" fillId="4" borderId="1" xfId="3" quotePrefix="1" applyNumberFormat="1" applyBorder="1" applyAlignment="1"/>
  </cellXfs>
  <cellStyles count="11">
    <cellStyle name="SAPDataCell" xfId="4" xr:uid="{2AB03585-B43F-4181-A5F4-BCC7905CE66C}"/>
    <cellStyle name="SAPDataTotalCell" xfId="10" xr:uid="{3DC094C8-80D3-45BF-8EAD-603D73AF2CFB}"/>
    <cellStyle name="SAPDimensionCell" xfId="1" xr:uid="{CEFEBB3B-8D75-4EF0-8A8D-ED2CDB173A1D}"/>
    <cellStyle name="SAPHierarchyCell0" xfId="3" xr:uid="{1E0FD1A1-1AED-437B-BFA3-64C140AD089E}"/>
    <cellStyle name="SAPHierarchyCell1" xfId="5" xr:uid="{28C878DF-EF2C-4A7E-8F2D-898D9DF3798E}"/>
    <cellStyle name="SAPHierarchyCell2" xfId="6" xr:uid="{A8AF2884-F9C4-4660-92CC-1620E9DD87A9}"/>
    <cellStyle name="SAPHierarchyCell3" xfId="7" xr:uid="{E898F9C9-121F-4BE8-B278-810C44648A64}"/>
    <cellStyle name="SAPHierarchyCell4" xfId="8" xr:uid="{D42D5E2A-ED9D-4F7E-861C-EE966D805021}"/>
    <cellStyle name="SAPMemberCell" xfId="2" xr:uid="{BCCA510F-B0B3-4560-8A70-EE22D6512371}"/>
    <cellStyle name="SAPMemberTotalCell" xfId="9" xr:uid="{AE0B3AF6-A090-4A60-80DD-5E7130E51FAE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81"/>
  <sheetViews>
    <sheetView tabSelected="1" workbookViewId="0">
      <selection activeCell="E5" sqref="E5"/>
    </sheetView>
  </sheetViews>
  <sheetFormatPr baseColWidth="10" defaultRowHeight="15" x14ac:dyDescent="0.25"/>
  <cols>
    <col min="1" max="1" width="28.85546875" bestFit="1" customWidth="1"/>
    <col min="2" max="2" width="49.85546875" bestFit="1" customWidth="1"/>
    <col min="3" max="3" width="6.140625" bestFit="1" customWidth="1"/>
    <col min="4" max="4" width="4" bestFit="1" customWidth="1"/>
    <col min="5" max="5" width="5" bestFit="1" customWidth="1"/>
    <col min="6" max="6" width="15.5703125" bestFit="1" customWidth="1"/>
    <col min="7" max="7" width="13.7109375" bestFit="1" customWidth="1"/>
    <col min="8" max="9" width="13.42578125" bestFit="1" customWidth="1"/>
  </cols>
  <sheetData>
    <row r="1" spans="1:8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2" t="s">
        <v>1</v>
      </c>
      <c r="G1" s="2" t="s">
        <v>2</v>
      </c>
      <c r="H1" s="2" t="s">
        <v>3</v>
      </c>
    </row>
    <row r="2" spans="1:8" x14ac:dyDescent="0.25">
      <c r="A2" s="1" t="s">
        <v>4</v>
      </c>
      <c r="B2" s="3"/>
      <c r="C2" s="1" t="s">
        <v>5</v>
      </c>
      <c r="D2" s="1" t="s">
        <v>4450</v>
      </c>
      <c r="E2" s="1" t="s">
        <v>4451</v>
      </c>
      <c r="F2" s="4" t="s">
        <v>6</v>
      </c>
      <c r="G2" s="4" t="s">
        <v>6</v>
      </c>
      <c r="H2" s="4" t="s">
        <v>6</v>
      </c>
    </row>
    <row r="3" spans="1:8" x14ac:dyDescent="0.25">
      <c r="A3" s="26" t="s">
        <v>4448</v>
      </c>
      <c r="B3" s="25"/>
      <c r="C3" s="25"/>
      <c r="D3" s="25"/>
      <c r="E3" s="25"/>
      <c r="F3" s="27"/>
      <c r="G3" s="27"/>
      <c r="H3" s="28"/>
    </row>
    <row r="4" spans="1:8" x14ac:dyDescent="0.25">
      <c r="A4" s="5" t="s">
        <v>7</v>
      </c>
      <c r="B4" s="6" t="s">
        <v>8</v>
      </c>
      <c r="C4" s="6" t="s">
        <v>0</v>
      </c>
      <c r="D4" s="6" t="s">
        <v>0</v>
      </c>
      <c r="E4" s="6" t="s">
        <v>0</v>
      </c>
      <c r="F4" s="8"/>
      <c r="G4" s="8"/>
      <c r="H4" s="9"/>
    </row>
    <row r="5" spans="1:8" x14ac:dyDescent="0.25">
      <c r="A5" s="10" t="s">
        <v>9</v>
      </c>
      <c r="B5" s="11" t="s">
        <v>10</v>
      </c>
      <c r="C5" s="11" t="s">
        <v>0</v>
      </c>
      <c r="D5" s="11" t="s">
        <v>0</v>
      </c>
      <c r="E5" s="11" t="s">
        <v>0</v>
      </c>
      <c r="F5" s="8"/>
      <c r="G5" s="8"/>
      <c r="H5" s="9"/>
    </row>
    <row r="6" spans="1:8" x14ac:dyDescent="0.25">
      <c r="A6" s="12" t="s">
        <v>11</v>
      </c>
      <c r="B6" s="13" t="s">
        <v>12</v>
      </c>
      <c r="C6" s="13" t="s">
        <v>0</v>
      </c>
      <c r="D6" s="13" t="s">
        <v>0</v>
      </c>
      <c r="E6" s="13" t="s">
        <v>0</v>
      </c>
      <c r="F6" s="8"/>
      <c r="G6" s="8"/>
      <c r="H6" s="9"/>
    </row>
    <row r="7" spans="1:8" x14ac:dyDescent="0.25">
      <c r="A7" s="14" t="s">
        <v>13</v>
      </c>
      <c r="B7" s="15" t="s">
        <v>14</v>
      </c>
      <c r="C7" s="15" t="s">
        <v>0</v>
      </c>
      <c r="D7" s="15" t="s">
        <v>0</v>
      </c>
      <c r="E7" s="15" t="s">
        <v>0</v>
      </c>
      <c r="F7" s="8"/>
      <c r="G7" s="8"/>
      <c r="H7" s="9"/>
    </row>
    <row r="8" spans="1:8" x14ac:dyDescent="0.25">
      <c r="A8" s="16" t="s">
        <v>15</v>
      </c>
      <c r="B8" s="17" t="s">
        <v>16</v>
      </c>
      <c r="C8" s="17" t="s">
        <v>0</v>
      </c>
      <c r="D8" s="17" t="s">
        <v>0</v>
      </c>
      <c r="E8" s="17" t="s">
        <v>0</v>
      </c>
      <c r="F8" s="8"/>
      <c r="G8" s="8"/>
      <c r="H8" s="9"/>
    </row>
    <row r="9" spans="1:8" x14ac:dyDescent="0.25">
      <c r="A9" s="18" t="s">
        <v>17</v>
      </c>
      <c r="B9" s="17" t="s">
        <v>18</v>
      </c>
      <c r="C9" s="17" t="s">
        <v>19</v>
      </c>
      <c r="D9" s="17" t="s">
        <v>4405</v>
      </c>
      <c r="E9" s="17" t="s">
        <v>4412</v>
      </c>
      <c r="F9" s="19">
        <v>3262100</v>
      </c>
      <c r="G9" s="19">
        <v>3294045.39</v>
      </c>
      <c r="H9" s="20">
        <v>-31945.39</v>
      </c>
    </row>
    <row r="10" spans="1:8" x14ac:dyDescent="0.25">
      <c r="A10" s="18" t="s">
        <v>20</v>
      </c>
      <c r="B10" s="17" t="s">
        <v>21</v>
      </c>
      <c r="C10" s="17" t="s">
        <v>19</v>
      </c>
      <c r="D10" s="17" t="s">
        <v>4405</v>
      </c>
      <c r="E10" s="17" t="s">
        <v>4412</v>
      </c>
      <c r="F10" s="19">
        <v>4000</v>
      </c>
      <c r="G10" s="19">
        <v>202.5</v>
      </c>
      <c r="H10" s="20">
        <v>3797.5</v>
      </c>
    </row>
    <row r="11" spans="1:8" x14ac:dyDescent="0.25">
      <c r="A11" s="18" t="s">
        <v>22</v>
      </c>
      <c r="B11" s="17" t="s">
        <v>23</v>
      </c>
      <c r="C11" s="17" t="s">
        <v>19</v>
      </c>
      <c r="D11" s="17" t="s">
        <v>4405</v>
      </c>
      <c r="E11" s="17" t="s">
        <v>4412</v>
      </c>
      <c r="F11" s="19">
        <v>376000</v>
      </c>
      <c r="G11" s="19">
        <v>377153.28000000003</v>
      </c>
      <c r="H11" s="20">
        <v>-1153.28</v>
      </c>
    </row>
    <row r="12" spans="1:8" x14ac:dyDescent="0.25">
      <c r="A12" s="18" t="s">
        <v>24</v>
      </c>
      <c r="B12" s="17" t="s">
        <v>25</v>
      </c>
      <c r="C12" s="17" t="s">
        <v>19</v>
      </c>
      <c r="D12" s="17" t="s">
        <v>4405</v>
      </c>
      <c r="E12" s="17" t="s">
        <v>4412</v>
      </c>
      <c r="F12" s="19">
        <v>315000</v>
      </c>
      <c r="G12" s="19">
        <v>232532.83</v>
      </c>
      <c r="H12" s="20">
        <v>82467.17</v>
      </c>
    </row>
    <row r="13" spans="1:8" x14ac:dyDescent="0.25">
      <c r="A13" s="18" t="s">
        <v>26</v>
      </c>
      <c r="B13" s="17" t="s">
        <v>27</v>
      </c>
      <c r="C13" s="17" t="s">
        <v>19</v>
      </c>
      <c r="D13" s="17" t="s">
        <v>4405</v>
      </c>
      <c r="E13" s="17" t="s">
        <v>4412</v>
      </c>
      <c r="F13" s="19">
        <v>94500</v>
      </c>
      <c r="G13" s="19">
        <v>107442.58</v>
      </c>
      <c r="H13" s="20">
        <v>-12942.58</v>
      </c>
    </row>
    <row r="14" spans="1:8" x14ac:dyDescent="0.25">
      <c r="A14" s="18" t="s">
        <v>28</v>
      </c>
      <c r="B14" s="17" t="s">
        <v>29</v>
      </c>
      <c r="C14" s="17" t="s">
        <v>19</v>
      </c>
      <c r="D14" s="17" t="s">
        <v>4405</v>
      </c>
      <c r="E14" s="17" t="s">
        <v>4412</v>
      </c>
      <c r="F14" s="19">
        <v>111000</v>
      </c>
      <c r="G14" s="19">
        <v>110410.62</v>
      </c>
      <c r="H14" s="20">
        <v>589.38</v>
      </c>
    </row>
    <row r="15" spans="1:8" x14ac:dyDescent="0.25">
      <c r="A15" s="18" t="s">
        <v>30</v>
      </c>
      <c r="B15" s="17" t="s">
        <v>31</v>
      </c>
      <c r="C15" s="17" t="s">
        <v>19</v>
      </c>
      <c r="D15" s="17" t="s">
        <v>4406</v>
      </c>
      <c r="E15" s="17" t="s">
        <v>4413</v>
      </c>
      <c r="F15" s="19">
        <v>2600</v>
      </c>
      <c r="G15" s="19">
        <v>2497.9499999999998</v>
      </c>
      <c r="H15" s="20">
        <v>102.05</v>
      </c>
    </row>
    <row r="16" spans="1:8" x14ac:dyDescent="0.25">
      <c r="A16" s="18" t="s">
        <v>32</v>
      </c>
      <c r="B16" s="17" t="s">
        <v>33</v>
      </c>
      <c r="C16" s="17" t="s">
        <v>19</v>
      </c>
      <c r="D16" s="17" t="s">
        <v>4405</v>
      </c>
      <c r="E16" s="17" t="s">
        <v>4412</v>
      </c>
      <c r="F16" s="19">
        <v>1947000</v>
      </c>
      <c r="G16" s="19">
        <v>1926834.23</v>
      </c>
      <c r="H16" s="20">
        <v>20165.77</v>
      </c>
    </row>
    <row r="17" spans="1:8" x14ac:dyDescent="0.25">
      <c r="A17" s="18" t="s">
        <v>34</v>
      </c>
      <c r="B17" s="17" t="s">
        <v>35</v>
      </c>
      <c r="C17" s="17" t="s">
        <v>19</v>
      </c>
      <c r="D17" s="17" t="s">
        <v>4405</v>
      </c>
      <c r="E17" s="17" t="s">
        <v>4412</v>
      </c>
      <c r="F17" s="19">
        <v>495000</v>
      </c>
      <c r="G17" s="19">
        <v>475816.17</v>
      </c>
      <c r="H17" s="20">
        <v>19183.830000000002</v>
      </c>
    </row>
    <row r="18" spans="1:8" x14ac:dyDescent="0.25">
      <c r="A18" s="18" t="s">
        <v>36</v>
      </c>
      <c r="B18" s="17" t="s">
        <v>37</v>
      </c>
      <c r="C18" s="17" t="s">
        <v>19</v>
      </c>
      <c r="D18" s="17" t="s">
        <v>4405</v>
      </c>
      <c r="E18" s="17" t="s">
        <v>4412</v>
      </c>
      <c r="F18" s="19">
        <v>55000</v>
      </c>
      <c r="G18" s="19">
        <v>47189.42</v>
      </c>
      <c r="H18" s="20">
        <v>7810.58</v>
      </c>
    </row>
    <row r="19" spans="1:8" x14ac:dyDescent="0.25">
      <c r="A19" s="18" t="s">
        <v>0</v>
      </c>
      <c r="B19" s="17" t="s">
        <v>38</v>
      </c>
      <c r="C19" s="17" t="s">
        <v>0</v>
      </c>
      <c r="D19" s="17" t="s">
        <v>0</v>
      </c>
      <c r="E19" s="17" t="s">
        <v>0</v>
      </c>
      <c r="F19" s="19">
        <f>F18+F17+F16+F15+F14+F13+F12+F11+F10+F9</f>
        <v>6662200</v>
      </c>
      <c r="G19" s="19">
        <f>G18+G17+G16+G15+G14+G13+G12+G11+G10+G9</f>
        <v>6574124.9700000007</v>
      </c>
      <c r="H19" s="20">
        <f>H18+H17+H16+H15+H14+H13+H12+H11+H10+H9</f>
        <v>88075.030000000013</v>
      </c>
    </row>
    <row r="20" spans="1:8" x14ac:dyDescent="0.25">
      <c r="A20" s="18" t="s">
        <v>39</v>
      </c>
      <c r="B20" s="17" t="s">
        <v>40</v>
      </c>
      <c r="C20" s="17" t="s">
        <v>41</v>
      </c>
      <c r="D20" s="17" t="s">
        <v>4405</v>
      </c>
      <c r="E20" s="17" t="s">
        <v>4412</v>
      </c>
      <c r="F20" s="19">
        <v>402300</v>
      </c>
      <c r="G20" s="19">
        <v>412802.32</v>
      </c>
      <c r="H20" s="20">
        <v>-10502.32</v>
      </c>
    </row>
    <row r="21" spans="1:8" x14ac:dyDescent="0.25">
      <c r="A21" s="18" t="s">
        <v>0</v>
      </c>
      <c r="B21" s="17" t="s">
        <v>42</v>
      </c>
      <c r="C21" s="17" t="s">
        <v>0</v>
      </c>
      <c r="D21" s="17" t="s">
        <v>0</v>
      </c>
      <c r="E21" s="17" t="s">
        <v>0</v>
      </c>
      <c r="F21" s="19">
        <f>F20</f>
        <v>402300</v>
      </c>
      <c r="G21" s="19">
        <f>G20</f>
        <v>412802.32</v>
      </c>
      <c r="H21" s="20">
        <f>H20</f>
        <v>-10502.32</v>
      </c>
    </row>
    <row r="22" spans="1:8" x14ac:dyDescent="0.25">
      <c r="A22" s="18" t="s">
        <v>0</v>
      </c>
      <c r="B22" s="17" t="s">
        <v>43</v>
      </c>
      <c r="C22" s="17" t="s">
        <v>0</v>
      </c>
      <c r="D22" s="17" t="s">
        <v>0</v>
      </c>
      <c r="E22" s="17" t="s">
        <v>0</v>
      </c>
      <c r="F22" s="19">
        <f>F21-F19</f>
        <v>-6259900</v>
      </c>
      <c r="G22" s="19">
        <f>G21-G19</f>
        <v>-6161322.6500000004</v>
      </c>
      <c r="H22" s="20">
        <f>H21-H19</f>
        <v>-98577.35</v>
      </c>
    </row>
    <row r="23" spans="1:8" x14ac:dyDescent="0.25">
      <c r="A23" s="16" t="s">
        <v>44</v>
      </c>
      <c r="B23" s="17" t="s">
        <v>45</v>
      </c>
      <c r="C23" s="17" t="s">
        <v>0</v>
      </c>
      <c r="D23" s="17" t="s">
        <v>0</v>
      </c>
      <c r="E23" s="17" t="s">
        <v>0</v>
      </c>
      <c r="F23" s="8"/>
      <c r="G23" s="8"/>
      <c r="H23" s="9"/>
    </row>
    <row r="24" spans="1:8" x14ac:dyDescent="0.25">
      <c r="A24" s="18" t="s">
        <v>46</v>
      </c>
      <c r="B24" s="17" t="s">
        <v>47</v>
      </c>
      <c r="C24" s="17" t="s">
        <v>48</v>
      </c>
      <c r="D24" s="17" t="s">
        <v>4406</v>
      </c>
      <c r="E24" s="17" t="s">
        <v>4413</v>
      </c>
      <c r="F24" s="19">
        <v>1276200</v>
      </c>
      <c r="G24" s="19">
        <v>1276166.68</v>
      </c>
      <c r="H24" s="20">
        <v>33.32</v>
      </c>
    </row>
    <row r="25" spans="1:8" x14ac:dyDescent="0.25">
      <c r="A25" s="18" t="s">
        <v>0</v>
      </c>
      <c r="B25" s="17" t="s">
        <v>38</v>
      </c>
      <c r="C25" s="17" t="s">
        <v>0</v>
      </c>
      <c r="D25" s="17" t="s">
        <v>0</v>
      </c>
      <c r="E25" s="17" t="s">
        <v>0</v>
      </c>
      <c r="F25" s="19">
        <f>F24</f>
        <v>1276200</v>
      </c>
      <c r="G25" s="19">
        <f>G24</f>
        <v>1276166.68</v>
      </c>
      <c r="H25" s="20">
        <f>H24</f>
        <v>33.32</v>
      </c>
    </row>
    <row r="26" spans="1:8" x14ac:dyDescent="0.25">
      <c r="A26" s="18" t="s">
        <v>0</v>
      </c>
      <c r="B26" s="17" t="s">
        <v>42</v>
      </c>
      <c r="C26" s="17" t="s">
        <v>0</v>
      </c>
      <c r="D26" s="17" t="s">
        <v>0</v>
      </c>
      <c r="E26" s="17" t="s">
        <v>0</v>
      </c>
      <c r="F26" s="19">
        <f>0</f>
        <v>0</v>
      </c>
      <c r="G26" s="19">
        <f>0</f>
        <v>0</v>
      </c>
      <c r="H26" s="20">
        <f>0</f>
        <v>0</v>
      </c>
    </row>
    <row r="27" spans="1:8" x14ac:dyDescent="0.25">
      <c r="A27" s="18" t="s">
        <v>0</v>
      </c>
      <c r="B27" s="17" t="s">
        <v>43</v>
      </c>
      <c r="C27" s="17" t="s">
        <v>0</v>
      </c>
      <c r="D27" s="17" t="s">
        <v>0</v>
      </c>
      <c r="E27" s="17" t="s">
        <v>0</v>
      </c>
      <c r="F27" s="19">
        <f>F26-F25</f>
        <v>-1276200</v>
      </c>
      <c r="G27" s="19">
        <f>G26-G25</f>
        <v>-1276166.68</v>
      </c>
      <c r="H27" s="20">
        <f>H26-H25</f>
        <v>-33.32</v>
      </c>
    </row>
    <row r="28" spans="1:8" x14ac:dyDescent="0.25">
      <c r="A28" s="14" t="s">
        <v>49</v>
      </c>
      <c r="B28" s="15" t="s">
        <v>50</v>
      </c>
      <c r="C28" s="15" t="s">
        <v>0</v>
      </c>
      <c r="D28" s="15" t="s">
        <v>0</v>
      </c>
      <c r="E28" s="15" t="s">
        <v>0</v>
      </c>
      <c r="F28" s="8"/>
      <c r="G28" s="8"/>
      <c r="H28" s="9"/>
    </row>
    <row r="29" spans="1:8" x14ac:dyDescent="0.25">
      <c r="A29" s="16" t="s">
        <v>51</v>
      </c>
      <c r="B29" s="17" t="s">
        <v>50</v>
      </c>
      <c r="C29" s="17" t="s">
        <v>0</v>
      </c>
      <c r="D29" s="17" t="s">
        <v>0</v>
      </c>
      <c r="E29" s="17" t="s">
        <v>0</v>
      </c>
      <c r="F29" s="8"/>
      <c r="G29" s="8"/>
      <c r="H29" s="9"/>
    </row>
    <row r="30" spans="1:8" x14ac:dyDescent="0.25">
      <c r="A30" s="18" t="s">
        <v>52</v>
      </c>
      <c r="B30" s="17" t="s">
        <v>53</v>
      </c>
      <c r="C30" s="17" t="s">
        <v>54</v>
      </c>
      <c r="D30" s="17" t="s">
        <v>4405</v>
      </c>
      <c r="E30" s="17" t="s">
        <v>4412</v>
      </c>
      <c r="F30" s="19">
        <v>100</v>
      </c>
      <c r="G30" s="19">
        <v>0</v>
      </c>
      <c r="H30" s="20">
        <v>100</v>
      </c>
    </row>
    <row r="31" spans="1:8" x14ac:dyDescent="0.25">
      <c r="A31" s="18" t="s">
        <v>55</v>
      </c>
      <c r="B31" s="17" t="s">
        <v>56</v>
      </c>
      <c r="C31" s="17" t="s">
        <v>54</v>
      </c>
      <c r="D31" s="17" t="s">
        <v>4405</v>
      </c>
      <c r="E31" s="17" t="s">
        <v>4412</v>
      </c>
      <c r="F31" s="19">
        <v>1771200</v>
      </c>
      <c r="G31" s="19">
        <v>1824337.23</v>
      </c>
      <c r="H31" s="20">
        <v>-53137.23</v>
      </c>
    </row>
    <row r="32" spans="1:8" x14ac:dyDescent="0.25">
      <c r="A32" s="18" t="s">
        <v>57</v>
      </c>
      <c r="B32" s="17" t="s">
        <v>58</v>
      </c>
      <c r="C32" s="17" t="s">
        <v>54</v>
      </c>
      <c r="D32" s="17" t="s">
        <v>4405</v>
      </c>
      <c r="E32" s="17" t="s">
        <v>4412</v>
      </c>
      <c r="F32" s="19">
        <v>113500</v>
      </c>
      <c r="G32" s="19">
        <v>113706.56</v>
      </c>
      <c r="H32" s="20">
        <v>-206.56</v>
      </c>
    </row>
    <row r="33" spans="1:8" x14ac:dyDescent="0.25">
      <c r="A33" s="18" t="s">
        <v>59</v>
      </c>
      <c r="B33" s="17" t="s">
        <v>60</v>
      </c>
      <c r="C33" s="17" t="s">
        <v>61</v>
      </c>
      <c r="D33" s="17" t="s">
        <v>4405</v>
      </c>
      <c r="E33" s="17" t="s">
        <v>4412</v>
      </c>
      <c r="F33" s="19">
        <v>12500</v>
      </c>
      <c r="G33" s="19">
        <v>9712.07</v>
      </c>
      <c r="H33" s="20">
        <v>2787.93</v>
      </c>
    </row>
    <row r="34" spans="1:8" x14ac:dyDescent="0.25">
      <c r="A34" s="18" t="s">
        <v>62</v>
      </c>
      <c r="B34" s="17" t="s">
        <v>63</v>
      </c>
      <c r="C34" s="17" t="s">
        <v>54</v>
      </c>
      <c r="D34" s="17" t="s">
        <v>4405</v>
      </c>
      <c r="E34" s="17" t="s">
        <v>4412</v>
      </c>
      <c r="F34" s="19">
        <v>20000</v>
      </c>
      <c r="G34" s="19">
        <v>15328.85</v>
      </c>
      <c r="H34" s="20">
        <v>4671.1499999999996</v>
      </c>
    </row>
    <row r="35" spans="1:8" x14ac:dyDescent="0.25">
      <c r="A35" s="18" t="s">
        <v>64</v>
      </c>
      <c r="B35" s="17" t="s">
        <v>65</v>
      </c>
      <c r="C35" s="17" t="s">
        <v>66</v>
      </c>
      <c r="D35" s="17" t="s">
        <v>4405</v>
      </c>
      <c r="E35" s="17" t="s">
        <v>4412</v>
      </c>
      <c r="F35" s="19">
        <v>100</v>
      </c>
      <c r="G35" s="19">
        <v>0</v>
      </c>
      <c r="H35" s="20">
        <v>100</v>
      </c>
    </row>
    <row r="36" spans="1:8" x14ac:dyDescent="0.25">
      <c r="A36" s="18" t="s">
        <v>67</v>
      </c>
      <c r="B36" s="17" t="s">
        <v>68</v>
      </c>
      <c r="C36" s="17" t="s">
        <v>66</v>
      </c>
      <c r="D36" s="17" t="s">
        <v>4405</v>
      </c>
      <c r="E36" s="17" t="s">
        <v>4412</v>
      </c>
      <c r="F36" s="19">
        <v>100</v>
      </c>
      <c r="G36" s="19">
        <v>0</v>
      </c>
      <c r="H36" s="20">
        <v>100</v>
      </c>
    </row>
    <row r="37" spans="1:8" x14ac:dyDescent="0.25">
      <c r="A37" s="18" t="s">
        <v>69</v>
      </c>
      <c r="B37" s="17" t="s">
        <v>70</v>
      </c>
      <c r="C37" s="17" t="s">
        <v>66</v>
      </c>
      <c r="D37" s="17" t="s">
        <v>4405</v>
      </c>
      <c r="E37" s="17" t="s">
        <v>4412</v>
      </c>
      <c r="F37" s="19">
        <v>100</v>
      </c>
      <c r="G37" s="19">
        <v>0</v>
      </c>
      <c r="H37" s="20">
        <v>100</v>
      </c>
    </row>
    <row r="38" spans="1:8" x14ac:dyDescent="0.25">
      <c r="A38" s="18" t="s">
        <v>71</v>
      </c>
      <c r="B38" s="17" t="s">
        <v>72</v>
      </c>
      <c r="C38" s="17" t="s">
        <v>66</v>
      </c>
      <c r="D38" s="17" t="s">
        <v>4405</v>
      </c>
      <c r="E38" s="17" t="s">
        <v>4412</v>
      </c>
      <c r="F38" s="19">
        <v>68000</v>
      </c>
      <c r="G38" s="19">
        <v>75199.66</v>
      </c>
      <c r="H38" s="20">
        <v>-7199.66</v>
      </c>
    </row>
    <row r="39" spans="1:8" x14ac:dyDescent="0.25">
      <c r="A39" s="18" t="s">
        <v>73</v>
      </c>
      <c r="B39" s="17" t="s">
        <v>74</v>
      </c>
      <c r="C39" s="17" t="s">
        <v>66</v>
      </c>
      <c r="D39" s="17" t="s">
        <v>4405</v>
      </c>
      <c r="E39" s="17" t="s">
        <v>4412</v>
      </c>
      <c r="F39" s="19">
        <v>324300</v>
      </c>
      <c r="G39" s="19">
        <v>378524.41</v>
      </c>
      <c r="H39" s="20">
        <v>-54224.41</v>
      </c>
    </row>
    <row r="40" spans="1:8" x14ac:dyDescent="0.25">
      <c r="A40" s="18" t="s">
        <v>75</v>
      </c>
      <c r="B40" s="17" t="s">
        <v>76</v>
      </c>
      <c r="C40" s="17" t="s">
        <v>66</v>
      </c>
      <c r="D40" s="17" t="s">
        <v>4405</v>
      </c>
      <c r="E40" s="17" t="s">
        <v>4412</v>
      </c>
      <c r="F40" s="19">
        <v>10300</v>
      </c>
      <c r="G40" s="19">
        <v>12677.61</v>
      </c>
      <c r="H40" s="20">
        <v>-2377.61</v>
      </c>
    </row>
    <row r="41" spans="1:8" x14ac:dyDescent="0.25">
      <c r="A41" s="18" t="s">
        <v>77</v>
      </c>
      <c r="B41" s="17" t="s">
        <v>78</v>
      </c>
      <c r="C41" s="17" t="s">
        <v>79</v>
      </c>
      <c r="D41" s="17" t="s">
        <v>4406</v>
      </c>
      <c r="E41" s="17" t="s">
        <v>4413</v>
      </c>
      <c r="F41" s="19">
        <v>112000</v>
      </c>
      <c r="G41" s="19">
        <v>440.77</v>
      </c>
      <c r="H41" s="20">
        <v>111559.23</v>
      </c>
    </row>
    <row r="42" spans="1:8" x14ac:dyDescent="0.25">
      <c r="A42" s="18" t="s">
        <v>80</v>
      </c>
      <c r="B42" s="17" t="s">
        <v>81</v>
      </c>
      <c r="C42" s="17" t="s">
        <v>79</v>
      </c>
      <c r="D42" s="17" t="s">
        <v>4406</v>
      </c>
      <c r="E42" s="17" t="s">
        <v>4413</v>
      </c>
      <c r="F42" s="19">
        <v>2000</v>
      </c>
      <c r="G42" s="19">
        <v>10.09</v>
      </c>
      <c r="H42" s="20">
        <v>1989.91</v>
      </c>
    </row>
    <row r="43" spans="1:8" x14ac:dyDescent="0.25">
      <c r="A43" s="18" t="s">
        <v>82</v>
      </c>
      <c r="B43" s="17" t="s">
        <v>83</v>
      </c>
      <c r="C43" s="17" t="s">
        <v>79</v>
      </c>
      <c r="D43" s="17" t="s">
        <v>4406</v>
      </c>
      <c r="E43" s="17" t="s">
        <v>4413</v>
      </c>
      <c r="F43" s="19">
        <v>108000</v>
      </c>
      <c r="G43" s="19">
        <v>65053.68</v>
      </c>
      <c r="H43" s="20">
        <v>42946.32</v>
      </c>
    </row>
    <row r="44" spans="1:8" x14ac:dyDescent="0.25">
      <c r="A44" s="18" t="s">
        <v>84</v>
      </c>
      <c r="B44" s="17" t="s">
        <v>85</v>
      </c>
      <c r="C44" s="17" t="s">
        <v>86</v>
      </c>
      <c r="D44" s="17" t="s">
        <v>4406</v>
      </c>
      <c r="E44" s="17" t="s">
        <v>4413</v>
      </c>
      <c r="F44" s="19">
        <v>8000</v>
      </c>
      <c r="G44" s="19">
        <v>10207.67</v>
      </c>
      <c r="H44" s="20">
        <v>-2207.67</v>
      </c>
    </row>
    <row r="45" spans="1:8" x14ac:dyDescent="0.25">
      <c r="A45" s="18" t="s">
        <v>87</v>
      </c>
      <c r="B45" s="17" t="s">
        <v>88</v>
      </c>
      <c r="C45" s="17" t="s">
        <v>89</v>
      </c>
      <c r="D45" s="17" t="s">
        <v>4406</v>
      </c>
      <c r="E45" s="17" t="s">
        <v>4413</v>
      </c>
      <c r="F45" s="19">
        <v>130000</v>
      </c>
      <c r="G45" s="19">
        <v>4505.5200000000004</v>
      </c>
      <c r="H45" s="20">
        <v>125494.48</v>
      </c>
    </row>
    <row r="46" spans="1:8" x14ac:dyDescent="0.25">
      <c r="A46" s="18" t="s">
        <v>90</v>
      </c>
      <c r="B46" s="17" t="s">
        <v>91</v>
      </c>
      <c r="C46" s="17" t="s">
        <v>92</v>
      </c>
      <c r="D46" s="17" t="s">
        <v>4406</v>
      </c>
      <c r="E46" s="17" t="s">
        <v>4413</v>
      </c>
      <c r="F46" s="19">
        <v>46000</v>
      </c>
      <c r="G46" s="19">
        <v>50572.31</v>
      </c>
      <c r="H46" s="20">
        <v>-4572.3100000000004</v>
      </c>
    </row>
    <row r="47" spans="1:8" x14ac:dyDescent="0.25">
      <c r="A47" s="18" t="s">
        <v>93</v>
      </c>
      <c r="B47" s="17" t="s">
        <v>94</v>
      </c>
      <c r="C47" s="17" t="s">
        <v>95</v>
      </c>
      <c r="D47" s="17" t="s">
        <v>4406</v>
      </c>
      <c r="E47" s="17" t="s">
        <v>4413</v>
      </c>
      <c r="F47" s="19">
        <v>16000</v>
      </c>
      <c r="G47" s="19">
        <v>24254.86</v>
      </c>
      <c r="H47" s="20">
        <v>-8254.86</v>
      </c>
    </row>
    <row r="48" spans="1:8" x14ac:dyDescent="0.25">
      <c r="A48" s="18" t="s">
        <v>96</v>
      </c>
      <c r="B48" s="17" t="s">
        <v>97</v>
      </c>
      <c r="C48" s="17" t="s">
        <v>19</v>
      </c>
      <c r="D48" s="17" t="s">
        <v>4406</v>
      </c>
      <c r="E48" s="17" t="s">
        <v>4413</v>
      </c>
      <c r="F48" s="19">
        <v>18200</v>
      </c>
      <c r="G48" s="19">
        <v>30491.27</v>
      </c>
      <c r="H48" s="20">
        <v>-12291.27</v>
      </c>
    </row>
    <row r="49" spans="1:8" x14ac:dyDescent="0.25">
      <c r="A49" s="18" t="s">
        <v>98</v>
      </c>
      <c r="B49" s="17" t="s">
        <v>99</v>
      </c>
      <c r="C49" s="17" t="s">
        <v>19</v>
      </c>
      <c r="D49" s="17" t="s">
        <v>4406</v>
      </c>
      <c r="E49" s="17" t="s">
        <v>4413</v>
      </c>
      <c r="F49" s="19">
        <v>156000</v>
      </c>
      <c r="G49" s="19">
        <v>15780.5</v>
      </c>
      <c r="H49" s="20">
        <v>140219.5</v>
      </c>
    </row>
    <row r="50" spans="1:8" x14ac:dyDescent="0.25">
      <c r="A50" s="18" t="s">
        <v>100</v>
      </c>
      <c r="B50" s="17" t="s">
        <v>101</v>
      </c>
      <c r="C50" s="17" t="s">
        <v>19</v>
      </c>
      <c r="D50" s="17" t="s">
        <v>4406</v>
      </c>
      <c r="E50" s="17" t="s">
        <v>4413</v>
      </c>
      <c r="F50" s="19">
        <v>247000</v>
      </c>
      <c r="G50" s="19">
        <v>205801.55</v>
      </c>
      <c r="H50" s="20">
        <v>41198.449999999997</v>
      </c>
    </row>
    <row r="51" spans="1:8" x14ac:dyDescent="0.25">
      <c r="A51" s="18" t="s">
        <v>102</v>
      </c>
      <c r="B51" s="17" t="s">
        <v>103</v>
      </c>
      <c r="C51" s="17" t="s">
        <v>19</v>
      </c>
      <c r="D51" s="17" t="s">
        <v>4406</v>
      </c>
      <c r="E51" s="17" t="s">
        <v>4413</v>
      </c>
      <c r="F51" s="19">
        <v>3400</v>
      </c>
      <c r="G51" s="19">
        <v>5086.49</v>
      </c>
      <c r="H51" s="20">
        <v>-1686.49</v>
      </c>
    </row>
    <row r="52" spans="1:8" x14ac:dyDescent="0.25">
      <c r="A52" s="18" t="s">
        <v>104</v>
      </c>
      <c r="B52" s="17" t="s">
        <v>21</v>
      </c>
      <c r="C52" s="17" t="s">
        <v>19</v>
      </c>
      <c r="D52" s="17" t="s">
        <v>4405</v>
      </c>
      <c r="E52" s="17" t="s">
        <v>4412</v>
      </c>
      <c r="F52" s="19">
        <v>7000</v>
      </c>
      <c r="G52" s="19">
        <v>3270.51</v>
      </c>
      <c r="H52" s="20">
        <v>3729.49</v>
      </c>
    </row>
    <row r="53" spans="1:8" x14ac:dyDescent="0.25">
      <c r="A53" s="18" t="s">
        <v>105</v>
      </c>
      <c r="B53" s="17" t="s">
        <v>27</v>
      </c>
      <c r="C53" s="17" t="s">
        <v>66</v>
      </c>
      <c r="D53" s="17" t="s">
        <v>4405</v>
      </c>
      <c r="E53" s="17" t="s">
        <v>4412</v>
      </c>
      <c r="F53" s="19">
        <v>10500</v>
      </c>
      <c r="G53" s="19">
        <v>10280.19</v>
      </c>
      <c r="H53" s="20">
        <v>219.81</v>
      </c>
    </row>
    <row r="54" spans="1:8" x14ac:dyDescent="0.25">
      <c r="A54" s="18" t="s">
        <v>106</v>
      </c>
      <c r="B54" s="17" t="s">
        <v>107</v>
      </c>
      <c r="C54" s="17" t="s">
        <v>19</v>
      </c>
      <c r="D54" s="17" t="s">
        <v>4406</v>
      </c>
      <c r="E54" s="17" t="s">
        <v>4413</v>
      </c>
      <c r="F54" s="19">
        <v>47000</v>
      </c>
      <c r="G54" s="19">
        <v>64750.5</v>
      </c>
      <c r="H54" s="20">
        <v>-17750.5</v>
      </c>
    </row>
    <row r="55" spans="1:8" x14ac:dyDescent="0.25">
      <c r="A55" s="18" t="s">
        <v>108</v>
      </c>
      <c r="B55" s="17" t="s">
        <v>109</v>
      </c>
      <c r="C55" s="17" t="s">
        <v>66</v>
      </c>
      <c r="D55" s="17" t="s">
        <v>4405</v>
      </c>
      <c r="E55" s="17" t="s">
        <v>4412</v>
      </c>
      <c r="F55" s="19">
        <v>100</v>
      </c>
      <c r="G55" s="19">
        <v>150</v>
      </c>
      <c r="H55" s="20">
        <v>-50</v>
      </c>
    </row>
    <row r="56" spans="1:8" x14ac:dyDescent="0.25">
      <c r="A56" s="18" t="s">
        <v>110</v>
      </c>
      <c r="B56" s="17" t="s">
        <v>111</v>
      </c>
      <c r="C56" s="17" t="s">
        <v>19</v>
      </c>
      <c r="D56" s="17" t="s">
        <v>4406</v>
      </c>
      <c r="E56" s="17" t="s">
        <v>4413</v>
      </c>
      <c r="F56" s="19">
        <v>7400</v>
      </c>
      <c r="G56" s="19">
        <v>2131.4</v>
      </c>
      <c r="H56" s="20">
        <v>5268.6</v>
      </c>
    </row>
    <row r="57" spans="1:8" x14ac:dyDescent="0.25">
      <c r="A57" s="18" t="s">
        <v>0</v>
      </c>
      <c r="B57" s="17" t="s">
        <v>38</v>
      </c>
      <c r="C57" s="17" t="s">
        <v>0</v>
      </c>
      <c r="D57" s="17" t="s">
        <v>0</v>
      </c>
      <c r="E57" s="17" t="s">
        <v>0</v>
      </c>
      <c r="F57" s="19">
        <f>F56+F55+F54+F53+F52+F51+F50+F49+F48+F47+F46+F45+F44+F43+F42+F41+F40+F39+F38+F37+F36+F35+F34+F33+F32+F31+F30</f>
        <v>3238800</v>
      </c>
      <c r="G57" s="19">
        <f>G56+G55+G54+G53+G52+G51+G50+G49+G48+G47+G46+G45+G44+G43+G42+G41+G40+G39+G38+G37+G36+G35+G34+G33+G32+G31+G30</f>
        <v>2922273.7</v>
      </c>
      <c r="H57" s="20">
        <f>H56+H55+H54+H53+H52+H51+H50+H49+H48+H47+H46+H45+H44+H43+H42+H41+H40+H39+H38+H37+H36+H35+H34+H33+H32+H31+H30</f>
        <v>316526.3</v>
      </c>
    </row>
    <row r="58" spans="1:8" x14ac:dyDescent="0.25">
      <c r="A58" s="18" t="s">
        <v>112</v>
      </c>
      <c r="B58" s="17" t="s">
        <v>363</v>
      </c>
      <c r="C58" s="17" t="s">
        <v>113</v>
      </c>
      <c r="D58" s="17" t="s">
        <v>4406</v>
      </c>
      <c r="E58" s="17">
        <v>1110</v>
      </c>
      <c r="F58" s="19">
        <v>100</v>
      </c>
      <c r="G58" s="19">
        <v>0</v>
      </c>
      <c r="H58" s="20">
        <v>100</v>
      </c>
    </row>
    <row r="59" spans="1:8" x14ac:dyDescent="0.25">
      <c r="A59" s="18" t="s">
        <v>114</v>
      </c>
      <c r="B59" s="17" t="s">
        <v>40</v>
      </c>
      <c r="C59" s="17" t="s">
        <v>41</v>
      </c>
      <c r="D59" s="17" t="s">
        <v>4405</v>
      </c>
      <c r="E59" s="17" t="s">
        <v>4412</v>
      </c>
      <c r="F59" s="19">
        <v>4800</v>
      </c>
      <c r="G59" s="19">
        <v>4900.5600000000004</v>
      </c>
      <c r="H59" s="20">
        <v>-100.56</v>
      </c>
    </row>
    <row r="60" spans="1:8" x14ac:dyDescent="0.25">
      <c r="A60" s="18" t="s">
        <v>0</v>
      </c>
      <c r="B60" s="17" t="s">
        <v>42</v>
      </c>
      <c r="C60" s="17" t="s">
        <v>0</v>
      </c>
      <c r="D60" s="17" t="s">
        <v>0</v>
      </c>
      <c r="E60" s="17" t="s">
        <v>0</v>
      </c>
      <c r="F60" s="19">
        <f>F59+F58</f>
        <v>4900</v>
      </c>
      <c r="G60" s="19">
        <f>G59+G58</f>
        <v>4900.5600000000004</v>
      </c>
      <c r="H60" s="20">
        <f>H59+H58</f>
        <v>-0.56000000000000227</v>
      </c>
    </row>
    <row r="61" spans="1:8" x14ac:dyDescent="0.25">
      <c r="A61" s="18" t="s">
        <v>0</v>
      </c>
      <c r="B61" s="17" t="s">
        <v>43</v>
      </c>
      <c r="C61" s="17" t="s">
        <v>0</v>
      </c>
      <c r="D61" s="17" t="s">
        <v>0</v>
      </c>
      <c r="E61" s="17" t="s">
        <v>0</v>
      </c>
      <c r="F61" s="19">
        <f>F60-F57</f>
        <v>-3233900</v>
      </c>
      <c r="G61" s="19">
        <f>G60-G57</f>
        <v>-2917373.14</v>
      </c>
      <c r="H61" s="20">
        <f>H60-H57</f>
        <v>-316526.86</v>
      </c>
    </row>
    <row r="62" spans="1:8" x14ac:dyDescent="0.25">
      <c r="A62" s="14" t="s">
        <v>115</v>
      </c>
      <c r="B62" s="15" t="s">
        <v>116</v>
      </c>
      <c r="C62" s="15" t="s">
        <v>0</v>
      </c>
      <c r="D62" s="15" t="s">
        <v>0</v>
      </c>
      <c r="E62" s="15" t="s">
        <v>0</v>
      </c>
      <c r="F62" s="8"/>
      <c r="G62" s="8"/>
      <c r="H62" s="9"/>
    </row>
    <row r="63" spans="1:8" x14ac:dyDescent="0.25">
      <c r="A63" s="16" t="s">
        <v>117</v>
      </c>
      <c r="B63" s="17" t="s">
        <v>118</v>
      </c>
      <c r="C63" s="17" t="s">
        <v>0</v>
      </c>
      <c r="D63" s="17" t="s">
        <v>0</v>
      </c>
      <c r="E63" s="17" t="s">
        <v>0</v>
      </c>
      <c r="F63" s="8"/>
      <c r="G63" s="8"/>
      <c r="H63" s="9"/>
    </row>
    <row r="64" spans="1:8" x14ac:dyDescent="0.25">
      <c r="A64" s="18" t="s">
        <v>119</v>
      </c>
      <c r="B64" s="17" t="s">
        <v>53</v>
      </c>
      <c r="C64" s="17" t="s">
        <v>54</v>
      </c>
      <c r="D64" s="17" t="s">
        <v>4405</v>
      </c>
      <c r="E64" s="17" t="s">
        <v>4412</v>
      </c>
      <c r="F64" s="19">
        <v>86000</v>
      </c>
      <c r="G64" s="19">
        <v>86146.2</v>
      </c>
      <c r="H64" s="20">
        <v>-146.19999999999999</v>
      </c>
    </row>
    <row r="65" spans="1:8" x14ac:dyDescent="0.25">
      <c r="A65" s="18" t="s">
        <v>120</v>
      </c>
      <c r="B65" s="17" t="s">
        <v>56</v>
      </c>
      <c r="C65" s="17" t="s">
        <v>54</v>
      </c>
      <c r="D65" s="17" t="s">
        <v>4405</v>
      </c>
      <c r="E65" s="17" t="s">
        <v>4412</v>
      </c>
      <c r="F65" s="19">
        <v>656000</v>
      </c>
      <c r="G65" s="19">
        <v>605060.5</v>
      </c>
      <c r="H65" s="20">
        <v>50939.5</v>
      </c>
    </row>
    <row r="66" spans="1:8" x14ac:dyDescent="0.25">
      <c r="A66" s="18" t="s">
        <v>121</v>
      </c>
      <c r="B66" s="17" t="s">
        <v>60</v>
      </c>
      <c r="C66" s="17" t="s">
        <v>61</v>
      </c>
      <c r="D66" s="17" t="s">
        <v>4405</v>
      </c>
      <c r="E66" s="17" t="s">
        <v>4412</v>
      </c>
      <c r="F66" s="19">
        <v>4300</v>
      </c>
      <c r="G66" s="19">
        <v>4129.8</v>
      </c>
      <c r="H66" s="20">
        <v>170.2</v>
      </c>
    </row>
    <row r="67" spans="1:8" x14ac:dyDescent="0.25">
      <c r="A67" s="18" t="s">
        <v>122</v>
      </c>
      <c r="B67" s="17" t="s">
        <v>65</v>
      </c>
      <c r="C67" s="17" t="s">
        <v>66</v>
      </c>
      <c r="D67" s="17" t="s">
        <v>4405</v>
      </c>
      <c r="E67" s="17" t="s">
        <v>4412</v>
      </c>
      <c r="F67" s="19">
        <v>100</v>
      </c>
      <c r="G67" s="19">
        <v>0</v>
      </c>
      <c r="H67" s="20">
        <v>100</v>
      </c>
    </row>
    <row r="68" spans="1:8" x14ac:dyDescent="0.25">
      <c r="A68" s="18" t="s">
        <v>123</v>
      </c>
      <c r="B68" s="17" t="s">
        <v>68</v>
      </c>
      <c r="C68" s="17" t="s">
        <v>66</v>
      </c>
      <c r="D68" s="17" t="s">
        <v>4405</v>
      </c>
      <c r="E68" s="17" t="s">
        <v>4412</v>
      </c>
      <c r="F68" s="19">
        <v>3500</v>
      </c>
      <c r="G68" s="19">
        <v>3432.36</v>
      </c>
      <c r="H68" s="20">
        <v>67.64</v>
      </c>
    </row>
    <row r="69" spans="1:8" x14ac:dyDescent="0.25">
      <c r="A69" s="18" t="s">
        <v>124</v>
      </c>
      <c r="B69" s="17" t="s">
        <v>70</v>
      </c>
      <c r="C69" s="17" t="s">
        <v>66</v>
      </c>
      <c r="D69" s="17" t="s">
        <v>4405</v>
      </c>
      <c r="E69" s="17" t="s">
        <v>4412</v>
      </c>
      <c r="F69" s="19">
        <v>3300</v>
      </c>
      <c r="G69" s="19">
        <v>3309.97</v>
      </c>
      <c r="H69" s="20">
        <v>-9.9700000000000006</v>
      </c>
    </row>
    <row r="70" spans="1:8" x14ac:dyDescent="0.25">
      <c r="A70" s="18" t="s">
        <v>125</v>
      </c>
      <c r="B70" s="17" t="s">
        <v>72</v>
      </c>
      <c r="C70" s="17" t="s">
        <v>66</v>
      </c>
      <c r="D70" s="17" t="s">
        <v>4405</v>
      </c>
      <c r="E70" s="17" t="s">
        <v>4412</v>
      </c>
      <c r="F70" s="19">
        <v>26300</v>
      </c>
      <c r="G70" s="19">
        <v>20619.64</v>
      </c>
      <c r="H70" s="20">
        <v>5680.36</v>
      </c>
    </row>
    <row r="71" spans="1:8" x14ac:dyDescent="0.25">
      <c r="A71" s="18" t="s">
        <v>126</v>
      </c>
      <c r="B71" s="17" t="s">
        <v>74</v>
      </c>
      <c r="C71" s="17" t="s">
        <v>66</v>
      </c>
      <c r="D71" s="17" t="s">
        <v>4405</v>
      </c>
      <c r="E71" s="17" t="s">
        <v>4412</v>
      </c>
      <c r="F71" s="19">
        <v>129000</v>
      </c>
      <c r="G71" s="19">
        <v>121100.4</v>
      </c>
      <c r="H71" s="20">
        <v>7899.6</v>
      </c>
    </row>
    <row r="72" spans="1:8" x14ac:dyDescent="0.25">
      <c r="A72" s="18" t="s">
        <v>127</v>
      </c>
      <c r="B72" s="17" t="s">
        <v>76</v>
      </c>
      <c r="C72" s="17" t="s">
        <v>66</v>
      </c>
      <c r="D72" s="17" t="s">
        <v>4405</v>
      </c>
      <c r="E72" s="17" t="s">
        <v>4412</v>
      </c>
      <c r="F72" s="19">
        <v>4700</v>
      </c>
      <c r="G72" s="19">
        <v>4967.7700000000004</v>
      </c>
      <c r="H72" s="20">
        <v>-267.77</v>
      </c>
    </row>
    <row r="73" spans="1:8" x14ac:dyDescent="0.25">
      <c r="A73" s="18" t="s">
        <v>128</v>
      </c>
      <c r="B73" s="17" t="s">
        <v>129</v>
      </c>
      <c r="C73" s="17" t="s">
        <v>19</v>
      </c>
      <c r="D73" s="17" t="s">
        <v>4405</v>
      </c>
      <c r="E73" s="17" t="s">
        <v>4412</v>
      </c>
      <c r="F73" s="19">
        <v>108500</v>
      </c>
      <c r="G73" s="19">
        <v>108190.6</v>
      </c>
      <c r="H73" s="20">
        <v>309.39999999999998</v>
      </c>
    </row>
    <row r="74" spans="1:8" x14ac:dyDescent="0.25">
      <c r="A74" s="18" t="s">
        <v>130</v>
      </c>
      <c r="B74" s="17" t="s">
        <v>21</v>
      </c>
      <c r="C74" s="17" t="s">
        <v>19</v>
      </c>
      <c r="D74" s="17" t="s">
        <v>4405</v>
      </c>
      <c r="E74" s="17" t="s">
        <v>4412</v>
      </c>
      <c r="F74" s="19">
        <v>9000</v>
      </c>
      <c r="G74" s="19">
        <v>2897.85</v>
      </c>
      <c r="H74" s="20">
        <v>6102.15</v>
      </c>
    </row>
    <row r="75" spans="1:8" x14ac:dyDescent="0.25">
      <c r="A75" s="18" t="s">
        <v>131</v>
      </c>
      <c r="B75" s="17" t="s">
        <v>27</v>
      </c>
      <c r="C75" s="17" t="s">
        <v>66</v>
      </c>
      <c r="D75" s="17" t="s">
        <v>4405</v>
      </c>
      <c r="E75" s="17" t="s">
        <v>4412</v>
      </c>
      <c r="F75" s="19">
        <v>8100</v>
      </c>
      <c r="G75" s="19">
        <v>6366.95</v>
      </c>
      <c r="H75" s="20">
        <v>1733.05</v>
      </c>
    </row>
    <row r="76" spans="1:8" x14ac:dyDescent="0.25">
      <c r="A76" s="18" t="s">
        <v>132</v>
      </c>
      <c r="B76" s="17" t="s">
        <v>23</v>
      </c>
      <c r="C76" s="17" t="s">
        <v>19</v>
      </c>
      <c r="D76" s="17" t="s">
        <v>4405</v>
      </c>
      <c r="E76" s="17" t="s">
        <v>4412</v>
      </c>
      <c r="F76" s="19">
        <v>17100</v>
      </c>
      <c r="G76" s="19">
        <v>17141</v>
      </c>
      <c r="H76" s="20">
        <v>-41</v>
      </c>
    </row>
    <row r="77" spans="1:8" x14ac:dyDescent="0.25">
      <c r="A77" s="18" t="s">
        <v>133</v>
      </c>
      <c r="B77" s="17" t="s">
        <v>109</v>
      </c>
      <c r="C77" s="17" t="s">
        <v>66</v>
      </c>
      <c r="D77" s="17" t="s">
        <v>4405</v>
      </c>
      <c r="E77" s="17" t="s">
        <v>4412</v>
      </c>
      <c r="F77" s="19">
        <v>100</v>
      </c>
      <c r="G77" s="19">
        <v>0</v>
      </c>
      <c r="H77" s="20">
        <v>100</v>
      </c>
    </row>
    <row r="78" spans="1:8" x14ac:dyDescent="0.25">
      <c r="A78" s="18" t="s">
        <v>134</v>
      </c>
      <c r="B78" s="17" t="s">
        <v>135</v>
      </c>
      <c r="C78" s="17" t="s">
        <v>19</v>
      </c>
      <c r="D78" s="17" t="s">
        <v>4405</v>
      </c>
      <c r="E78" s="17" t="s">
        <v>4412</v>
      </c>
      <c r="F78" s="19">
        <v>11200</v>
      </c>
      <c r="G78" s="19">
        <v>11336.27</v>
      </c>
      <c r="H78" s="20">
        <v>-136.27000000000001</v>
      </c>
    </row>
    <row r="79" spans="1:8" x14ac:dyDescent="0.25">
      <c r="A79" s="18" t="s">
        <v>136</v>
      </c>
      <c r="B79" s="17" t="s">
        <v>137</v>
      </c>
      <c r="C79" s="17" t="s">
        <v>66</v>
      </c>
      <c r="D79" s="17" t="s">
        <v>4405</v>
      </c>
      <c r="E79" s="17" t="s">
        <v>4412</v>
      </c>
      <c r="F79" s="19">
        <v>20000</v>
      </c>
      <c r="G79" s="19">
        <v>14400</v>
      </c>
      <c r="H79" s="20">
        <v>5600</v>
      </c>
    </row>
    <row r="80" spans="1:8" x14ac:dyDescent="0.25">
      <c r="A80" s="18" t="s">
        <v>138</v>
      </c>
      <c r="B80" s="17" t="s">
        <v>29</v>
      </c>
      <c r="C80" s="17" t="s">
        <v>19</v>
      </c>
      <c r="D80" s="17" t="s">
        <v>4405</v>
      </c>
      <c r="E80" s="17" t="s">
        <v>4412</v>
      </c>
      <c r="F80" s="19">
        <v>3200</v>
      </c>
      <c r="G80" s="19">
        <v>2730.72</v>
      </c>
      <c r="H80" s="20">
        <v>469.28</v>
      </c>
    </row>
    <row r="81" spans="1:8" x14ac:dyDescent="0.25">
      <c r="A81" s="18" t="s">
        <v>139</v>
      </c>
      <c r="B81" s="17" t="s">
        <v>140</v>
      </c>
      <c r="C81" s="17" t="s">
        <v>19</v>
      </c>
      <c r="D81" s="17" t="s">
        <v>4405</v>
      </c>
      <c r="E81" s="17" t="s">
        <v>4412</v>
      </c>
      <c r="F81" s="19">
        <v>4300</v>
      </c>
      <c r="G81" s="19">
        <v>4219.3599999999997</v>
      </c>
      <c r="H81" s="20">
        <v>80.64</v>
      </c>
    </row>
    <row r="82" spans="1:8" x14ac:dyDescent="0.25">
      <c r="A82" s="18" t="s">
        <v>0</v>
      </c>
      <c r="B82" s="17" t="s">
        <v>38</v>
      </c>
      <c r="C82" s="17" t="s">
        <v>0</v>
      </c>
      <c r="D82" s="17" t="s">
        <v>0</v>
      </c>
      <c r="E82" s="17" t="s">
        <v>0</v>
      </c>
      <c r="F82" s="19">
        <f>F81+F80+F79+F78+F77+F76+F75+F74+F73+F72+F71+F70+F69+F68+F67+F66+F65+F64</f>
        <v>1094700</v>
      </c>
      <c r="G82" s="19">
        <f>G81+G80+G79+G78+G77+G76+G75+G74+G73+G72+G71+G70+G69+G68+G67+G66+G65+G64</f>
        <v>1016049.3899999999</v>
      </c>
      <c r="H82" s="20">
        <f>H81+H80+H79+H78+H77+H76+H75+H74+H73+H72+H71+H70+H69+H68+H67+H66+H65+H64</f>
        <v>78650.61</v>
      </c>
    </row>
    <row r="83" spans="1:8" x14ac:dyDescent="0.25">
      <c r="A83" s="18" t="s">
        <v>141</v>
      </c>
      <c r="B83" s="17" t="s">
        <v>40</v>
      </c>
      <c r="C83" s="17" t="s">
        <v>41</v>
      </c>
      <c r="D83" s="17" t="s">
        <v>4405</v>
      </c>
      <c r="E83" s="17" t="s">
        <v>4412</v>
      </c>
      <c r="F83" s="19">
        <v>13000</v>
      </c>
      <c r="G83" s="19">
        <v>16979.45</v>
      </c>
      <c r="H83" s="20">
        <v>-3979.45</v>
      </c>
    </row>
    <row r="84" spans="1:8" x14ac:dyDescent="0.25">
      <c r="A84" s="18" t="s">
        <v>0</v>
      </c>
      <c r="B84" s="17" t="s">
        <v>42</v>
      </c>
      <c r="C84" s="17" t="s">
        <v>0</v>
      </c>
      <c r="D84" s="17" t="s">
        <v>0</v>
      </c>
      <c r="E84" s="17" t="s">
        <v>0</v>
      </c>
      <c r="F84" s="19">
        <f>F83</f>
        <v>13000</v>
      </c>
      <c r="G84" s="19">
        <f>G83</f>
        <v>16979.45</v>
      </c>
      <c r="H84" s="20">
        <f>H83</f>
        <v>-3979.45</v>
      </c>
    </row>
    <row r="85" spans="1:8" x14ac:dyDescent="0.25">
      <c r="A85" s="18" t="s">
        <v>0</v>
      </c>
      <c r="B85" s="17" t="s">
        <v>43</v>
      </c>
      <c r="C85" s="17" t="s">
        <v>0</v>
      </c>
      <c r="D85" s="17" t="s">
        <v>0</v>
      </c>
      <c r="E85" s="17" t="s">
        <v>0</v>
      </c>
      <c r="F85" s="19">
        <f>F84-F82</f>
        <v>-1081700</v>
      </c>
      <c r="G85" s="19">
        <f>G84-G82</f>
        <v>-999069.94</v>
      </c>
      <c r="H85" s="20">
        <f>H84-H82</f>
        <v>-82630.06</v>
      </c>
    </row>
    <row r="86" spans="1:8" x14ac:dyDescent="0.25">
      <c r="A86" s="16" t="s">
        <v>142</v>
      </c>
      <c r="B86" s="17" t="s">
        <v>143</v>
      </c>
      <c r="C86" s="17" t="s">
        <v>0</v>
      </c>
      <c r="D86" s="17" t="s">
        <v>0</v>
      </c>
      <c r="E86" s="17" t="s">
        <v>0</v>
      </c>
      <c r="F86" s="8"/>
      <c r="G86" s="8"/>
      <c r="H86" s="9"/>
    </row>
    <row r="87" spans="1:8" x14ac:dyDescent="0.25">
      <c r="A87" s="18" t="s">
        <v>144</v>
      </c>
      <c r="B87" s="17" t="s">
        <v>78</v>
      </c>
      <c r="C87" s="17" t="s">
        <v>79</v>
      </c>
      <c r="D87" s="17" t="s">
        <v>4407</v>
      </c>
      <c r="E87" s="17" t="s">
        <v>4414</v>
      </c>
      <c r="F87" s="19">
        <v>3000</v>
      </c>
      <c r="G87" s="19">
        <v>11589.91</v>
      </c>
      <c r="H87" s="20">
        <v>-8589.91</v>
      </c>
    </row>
    <row r="88" spans="1:8" x14ac:dyDescent="0.25">
      <c r="A88" s="18" t="s">
        <v>145</v>
      </c>
      <c r="B88" s="17" t="s">
        <v>81</v>
      </c>
      <c r="C88" s="17" t="s">
        <v>79</v>
      </c>
      <c r="D88" s="17" t="s">
        <v>4407</v>
      </c>
      <c r="E88" s="17" t="s">
        <v>4414</v>
      </c>
      <c r="F88" s="19">
        <v>1000</v>
      </c>
      <c r="G88" s="19">
        <v>508.08</v>
      </c>
      <c r="H88" s="20">
        <v>491.92</v>
      </c>
    </row>
    <row r="89" spans="1:8" x14ac:dyDescent="0.25">
      <c r="A89" s="18" t="s">
        <v>146</v>
      </c>
      <c r="B89" s="17" t="s">
        <v>83</v>
      </c>
      <c r="C89" s="17" t="s">
        <v>79</v>
      </c>
      <c r="D89" s="17" t="s">
        <v>4407</v>
      </c>
      <c r="E89" s="17" t="s">
        <v>4414</v>
      </c>
      <c r="F89" s="19">
        <v>3600</v>
      </c>
      <c r="G89" s="19">
        <v>1727.88</v>
      </c>
      <c r="H89" s="20">
        <v>1872.12</v>
      </c>
    </row>
    <row r="90" spans="1:8" x14ac:dyDescent="0.25">
      <c r="A90" s="18" t="s">
        <v>147</v>
      </c>
      <c r="B90" s="17" t="s">
        <v>148</v>
      </c>
      <c r="C90" s="17" t="s">
        <v>86</v>
      </c>
      <c r="D90" s="17" t="s">
        <v>4407</v>
      </c>
      <c r="E90" s="17" t="s">
        <v>4414</v>
      </c>
      <c r="F90" s="19">
        <v>800</v>
      </c>
      <c r="G90" s="19">
        <v>395.26</v>
      </c>
      <c r="H90" s="20">
        <v>404.74</v>
      </c>
    </row>
    <row r="91" spans="1:8" x14ac:dyDescent="0.25">
      <c r="A91" s="18" t="s">
        <v>149</v>
      </c>
      <c r="B91" s="17" t="s">
        <v>88</v>
      </c>
      <c r="C91" s="17" t="s">
        <v>89</v>
      </c>
      <c r="D91" s="17" t="s">
        <v>4407</v>
      </c>
      <c r="E91" s="17" t="s">
        <v>4414</v>
      </c>
      <c r="F91" s="19">
        <v>4000</v>
      </c>
      <c r="G91" s="19">
        <v>1378.06</v>
      </c>
      <c r="H91" s="20">
        <v>2621.94</v>
      </c>
    </row>
    <row r="92" spans="1:8" x14ac:dyDescent="0.25">
      <c r="A92" s="18" t="s">
        <v>150</v>
      </c>
      <c r="B92" s="17" t="s">
        <v>151</v>
      </c>
      <c r="C92" s="17" t="s">
        <v>89</v>
      </c>
      <c r="D92" s="17" t="s">
        <v>4407</v>
      </c>
      <c r="E92" s="17" t="s">
        <v>4414</v>
      </c>
      <c r="F92" s="19">
        <v>1200</v>
      </c>
      <c r="G92" s="19">
        <v>1126.32</v>
      </c>
      <c r="H92" s="20">
        <v>73.680000000000007</v>
      </c>
    </row>
    <row r="93" spans="1:8" x14ac:dyDescent="0.25">
      <c r="A93" s="18" t="s">
        <v>152</v>
      </c>
      <c r="B93" s="17" t="s">
        <v>91</v>
      </c>
      <c r="C93" s="17" t="s">
        <v>92</v>
      </c>
      <c r="D93" s="17" t="s">
        <v>4407</v>
      </c>
      <c r="E93" s="17" t="s">
        <v>4414</v>
      </c>
      <c r="F93" s="19">
        <v>4000</v>
      </c>
      <c r="G93" s="19">
        <v>4225.5</v>
      </c>
      <c r="H93" s="20">
        <v>-225.5</v>
      </c>
    </row>
    <row r="94" spans="1:8" x14ac:dyDescent="0.25">
      <c r="A94" s="18" t="s">
        <v>153</v>
      </c>
      <c r="B94" s="17" t="s">
        <v>154</v>
      </c>
      <c r="C94" s="17" t="s">
        <v>155</v>
      </c>
      <c r="D94" s="17" t="s">
        <v>4407</v>
      </c>
      <c r="E94" s="17" t="s">
        <v>4414</v>
      </c>
      <c r="F94" s="19">
        <v>3000</v>
      </c>
      <c r="G94" s="19">
        <v>0</v>
      </c>
      <c r="H94" s="20">
        <v>3000</v>
      </c>
    </row>
    <row r="95" spans="1:8" x14ac:dyDescent="0.25">
      <c r="A95" s="18" t="s">
        <v>156</v>
      </c>
      <c r="B95" s="17" t="s">
        <v>157</v>
      </c>
      <c r="C95" s="17" t="s">
        <v>86</v>
      </c>
      <c r="D95" s="17" t="s">
        <v>4407</v>
      </c>
      <c r="E95" s="17" t="s">
        <v>4414</v>
      </c>
      <c r="F95" s="19">
        <v>34000</v>
      </c>
      <c r="G95" s="19">
        <v>0</v>
      </c>
      <c r="H95" s="20">
        <v>34000</v>
      </c>
    </row>
    <row r="96" spans="1:8" x14ac:dyDescent="0.25">
      <c r="A96" s="18" t="s">
        <v>158</v>
      </c>
      <c r="B96" s="17" t="s">
        <v>101</v>
      </c>
      <c r="C96" s="17" t="s">
        <v>19</v>
      </c>
      <c r="D96" s="17" t="s">
        <v>4407</v>
      </c>
      <c r="E96" s="17" t="s">
        <v>4414</v>
      </c>
      <c r="F96" s="19">
        <v>23400</v>
      </c>
      <c r="G96" s="19">
        <v>29698.39</v>
      </c>
      <c r="H96" s="20">
        <v>-6298.39</v>
      </c>
    </row>
    <row r="97" spans="1:8" x14ac:dyDescent="0.25">
      <c r="A97" s="18" t="s">
        <v>159</v>
      </c>
      <c r="B97" s="17" t="s">
        <v>107</v>
      </c>
      <c r="C97" s="17" t="s">
        <v>19</v>
      </c>
      <c r="D97" s="17" t="s">
        <v>4407</v>
      </c>
      <c r="E97" s="17" t="s">
        <v>4414</v>
      </c>
      <c r="F97" s="19">
        <v>1000</v>
      </c>
      <c r="G97" s="19">
        <v>730.66</v>
      </c>
      <c r="H97" s="20">
        <v>269.33999999999997</v>
      </c>
    </row>
    <row r="98" spans="1:8" x14ac:dyDescent="0.25">
      <c r="A98" s="18" t="s">
        <v>0</v>
      </c>
      <c r="B98" s="17" t="s">
        <v>38</v>
      </c>
      <c r="C98" s="17" t="s">
        <v>0</v>
      </c>
      <c r="D98" s="17" t="s">
        <v>0</v>
      </c>
      <c r="E98" s="17" t="s">
        <v>0</v>
      </c>
      <c r="F98" s="19">
        <f>F97+F96+F95+F94+F93+F92+F91+F90+F89+F88+F87</f>
        <v>79000</v>
      </c>
      <c r="G98" s="19">
        <f>G97+G96+G95+G94+G93+G92+G91+G90+G89+G88+G87</f>
        <v>51380.06</v>
      </c>
      <c r="H98" s="20">
        <f>H97+H96+H95+H94+H93+H92+H91+H90+H89+H88+H87</f>
        <v>27619.94</v>
      </c>
    </row>
    <row r="99" spans="1:8" x14ac:dyDescent="0.25">
      <c r="A99" s="18" t="s">
        <v>0</v>
      </c>
      <c r="B99" s="17" t="s">
        <v>42</v>
      </c>
      <c r="C99" s="17" t="s">
        <v>0</v>
      </c>
      <c r="D99" s="17" t="s">
        <v>0</v>
      </c>
      <c r="E99" s="17" t="s">
        <v>0</v>
      </c>
      <c r="F99" s="19">
        <f>0</f>
        <v>0</v>
      </c>
      <c r="G99" s="19">
        <f>0</f>
        <v>0</v>
      </c>
      <c r="H99" s="20">
        <f>0</f>
        <v>0</v>
      </c>
    </row>
    <row r="100" spans="1:8" x14ac:dyDescent="0.25">
      <c r="A100" s="18" t="s">
        <v>0</v>
      </c>
      <c r="B100" s="17" t="s">
        <v>43</v>
      </c>
      <c r="C100" s="17" t="s">
        <v>0</v>
      </c>
      <c r="D100" s="17" t="s">
        <v>0</v>
      </c>
      <c r="E100" s="17" t="s">
        <v>0</v>
      </c>
      <c r="F100" s="19">
        <f>F99-F98</f>
        <v>-79000</v>
      </c>
      <c r="G100" s="19">
        <f>G99-G98</f>
        <v>-51380.06</v>
      </c>
      <c r="H100" s="20">
        <f>H99-H98</f>
        <v>-27619.94</v>
      </c>
    </row>
    <row r="101" spans="1:8" x14ac:dyDescent="0.25">
      <c r="A101" s="12" t="s">
        <v>160</v>
      </c>
      <c r="B101" s="13" t="s">
        <v>161</v>
      </c>
      <c r="C101" s="13" t="s">
        <v>0</v>
      </c>
      <c r="D101" s="13" t="s">
        <v>0</v>
      </c>
      <c r="E101" s="13" t="s">
        <v>0</v>
      </c>
      <c r="F101" s="8"/>
      <c r="G101" s="8"/>
      <c r="H101" s="9"/>
    </row>
    <row r="102" spans="1:8" x14ac:dyDescent="0.25">
      <c r="A102" s="14" t="s">
        <v>162</v>
      </c>
      <c r="B102" s="15" t="s">
        <v>14</v>
      </c>
      <c r="C102" s="15" t="s">
        <v>0</v>
      </c>
      <c r="D102" s="15" t="s">
        <v>0</v>
      </c>
      <c r="E102" s="15" t="s">
        <v>0</v>
      </c>
      <c r="F102" s="8"/>
      <c r="G102" s="8"/>
      <c r="H102" s="9"/>
    </row>
    <row r="103" spans="1:8" x14ac:dyDescent="0.25">
      <c r="A103" s="16" t="s">
        <v>163</v>
      </c>
      <c r="B103" s="17" t="s">
        <v>164</v>
      </c>
      <c r="C103" s="17" t="s">
        <v>0</v>
      </c>
      <c r="D103" s="17" t="s">
        <v>0</v>
      </c>
      <c r="E103" s="17" t="s">
        <v>0</v>
      </c>
      <c r="F103" s="8"/>
      <c r="G103" s="8"/>
      <c r="H103" s="9"/>
    </row>
    <row r="104" spans="1:8" x14ac:dyDescent="0.25">
      <c r="A104" s="18" t="s">
        <v>165</v>
      </c>
      <c r="B104" s="17" t="s">
        <v>166</v>
      </c>
      <c r="C104" s="17" t="s">
        <v>19</v>
      </c>
      <c r="D104" s="17" t="s">
        <v>4405</v>
      </c>
      <c r="E104" s="17" t="s">
        <v>4412</v>
      </c>
      <c r="F104" s="19">
        <v>1511500</v>
      </c>
      <c r="G104" s="19">
        <v>1142283.46</v>
      </c>
      <c r="H104" s="20">
        <v>369216.54</v>
      </c>
    </row>
    <row r="105" spans="1:8" x14ac:dyDescent="0.25">
      <c r="A105" s="18" t="s">
        <v>167</v>
      </c>
      <c r="B105" s="17" t="s">
        <v>18</v>
      </c>
      <c r="C105" s="17" t="s">
        <v>19</v>
      </c>
      <c r="D105" s="17" t="s">
        <v>4405</v>
      </c>
      <c r="E105" s="17" t="s">
        <v>4412</v>
      </c>
      <c r="F105" s="19">
        <v>10000</v>
      </c>
      <c r="G105" s="19">
        <v>169.12</v>
      </c>
      <c r="H105" s="20">
        <v>9830.8799999999992</v>
      </c>
    </row>
    <row r="106" spans="1:8" x14ac:dyDescent="0.25">
      <c r="A106" s="18" t="s">
        <v>168</v>
      </c>
      <c r="B106" s="17" t="s">
        <v>23</v>
      </c>
      <c r="C106" s="17" t="s">
        <v>19</v>
      </c>
      <c r="D106" s="17" t="s">
        <v>4405</v>
      </c>
      <c r="E106" s="17" t="s">
        <v>4412</v>
      </c>
      <c r="F106" s="19">
        <v>68500</v>
      </c>
      <c r="G106" s="19">
        <v>59993.599999999999</v>
      </c>
      <c r="H106" s="20">
        <v>8506.4</v>
      </c>
    </row>
    <row r="107" spans="1:8" x14ac:dyDescent="0.25">
      <c r="A107" s="18" t="s">
        <v>169</v>
      </c>
      <c r="B107" s="17" t="s">
        <v>27</v>
      </c>
      <c r="C107" s="17" t="s">
        <v>19</v>
      </c>
      <c r="D107" s="17" t="s">
        <v>4405</v>
      </c>
      <c r="E107" s="17" t="s">
        <v>4412</v>
      </c>
      <c r="F107" s="19">
        <v>155000</v>
      </c>
      <c r="G107" s="19">
        <v>115260.73</v>
      </c>
      <c r="H107" s="20">
        <v>39739.269999999997</v>
      </c>
    </row>
    <row r="108" spans="1:8" x14ac:dyDescent="0.25">
      <c r="A108" s="18" t="s">
        <v>170</v>
      </c>
      <c r="B108" s="17" t="s">
        <v>29</v>
      </c>
      <c r="C108" s="17" t="s">
        <v>19</v>
      </c>
      <c r="D108" s="17" t="s">
        <v>4405</v>
      </c>
      <c r="E108" s="17" t="s">
        <v>4412</v>
      </c>
      <c r="F108" s="19">
        <v>25000</v>
      </c>
      <c r="G108" s="19">
        <v>19221.79</v>
      </c>
      <c r="H108" s="20">
        <v>5778.21</v>
      </c>
    </row>
    <row r="109" spans="1:8" x14ac:dyDescent="0.25">
      <c r="A109" s="18" t="s">
        <v>171</v>
      </c>
      <c r="B109" s="17" t="s">
        <v>33</v>
      </c>
      <c r="C109" s="17" t="s">
        <v>19</v>
      </c>
      <c r="D109" s="17" t="s">
        <v>4405</v>
      </c>
      <c r="E109" s="17" t="s">
        <v>4412</v>
      </c>
      <c r="F109" s="19">
        <v>870000</v>
      </c>
      <c r="G109" s="19">
        <v>884307.05</v>
      </c>
      <c r="H109" s="20">
        <v>-14307.05</v>
      </c>
    </row>
    <row r="110" spans="1:8" x14ac:dyDescent="0.25">
      <c r="A110" s="18" t="s">
        <v>172</v>
      </c>
      <c r="B110" s="17" t="s">
        <v>173</v>
      </c>
      <c r="C110" s="17" t="s">
        <v>19</v>
      </c>
      <c r="D110" s="17" t="s">
        <v>4405</v>
      </c>
      <c r="E110" s="17" t="s">
        <v>4412</v>
      </c>
      <c r="F110" s="19">
        <v>242000</v>
      </c>
      <c r="G110" s="19">
        <v>241145.36</v>
      </c>
      <c r="H110" s="20">
        <v>854.64</v>
      </c>
    </row>
    <row r="111" spans="1:8" x14ac:dyDescent="0.25">
      <c r="A111" s="18" t="s">
        <v>174</v>
      </c>
      <c r="B111" s="17" t="s">
        <v>37</v>
      </c>
      <c r="C111" s="17" t="s">
        <v>19</v>
      </c>
      <c r="D111" s="17" t="s">
        <v>4405</v>
      </c>
      <c r="E111" s="17" t="s">
        <v>4412</v>
      </c>
      <c r="F111" s="19">
        <v>19500</v>
      </c>
      <c r="G111" s="19">
        <v>19894.23</v>
      </c>
      <c r="H111" s="20">
        <v>-394.23</v>
      </c>
    </row>
    <row r="112" spans="1:8" x14ac:dyDescent="0.25">
      <c r="A112" s="18" t="s">
        <v>0</v>
      </c>
      <c r="B112" s="17" t="s">
        <v>38</v>
      </c>
      <c r="C112" s="17" t="s">
        <v>0</v>
      </c>
      <c r="D112" s="17" t="s">
        <v>0</v>
      </c>
      <c r="E112" s="17" t="s">
        <v>0</v>
      </c>
      <c r="F112" s="19">
        <f>F111+F110+F109+F108+F107+F106+F105+F104</f>
        <v>2901500</v>
      </c>
      <c r="G112" s="19">
        <f>G111+G110+G109+G108+G107+G106+G105+G104</f>
        <v>2482275.3400000003</v>
      </c>
      <c r="H112" s="20">
        <f>H111+H110+H109+H108+H107+H106+H105+H104</f>
        <v>419224.66</v>
      </c>
    </row>
    <row r="113" spans="1:8" x14ac:dyDescent="0.25">
      <c r="A113" s="18" t="s">
        <v>175</v>
      </c>
      <c r="B113" s="17" t="s">
        <v>176</v>
      </c>
      <c r="C113" s="17" t="s">
        <v>177</v>
      </c>
      <c r="D113" s="17" t="s">
        <v>4405</v>
      </c>
      <c r="E113" s="17" t="s">
        <v>4412</v>
      </c>
      <c r="F113" s="19">
        <v>96500</v>
      </c>
      <c r="G113" s="19">
        <v>121757.28</v>
      </c>
      <c r="H113" s="20">
        <v>-25257.279999999999</v>
      </c>
    </row>
    <row r="114" spans="1:8" x14ac:dyDescent="0.25">
      <c r="A114" s="18" t="s">
        <v>178</v>
      </c>
      <c r="B114" s="17" t="s">
        <v>40</v>
      </c>
      <c r="C114" s="17" t="s">
        <v>41</v>
      </c>
      <c r="D114" s="17" t="s">
        <v>4405</v>
      </c>
      <c r="E114" s="17" t="s">
        <v>4412</v>
      </c>
      <c r="F114" s="19">
        <v>150000</v>
      </c>
      <c r="G114" s="19">
        <v>151905.98000000001</v>
      </c>
      <c r="H114" s="20">
        <v>-1905.98</v>
      </c>
    </row>
    <row r="115" spans="1:8" x14ac:dyDescent="0.25">
      <c r="A115" s="18" t="s">
        <v>179</v>
      </c>
      <c r="B115" s="17" t="s">
        <v>180</v>
      </c>
      <c r="C115" s="17" t="s">
        <v>177</v>
      </c>
      <c r="D115" s="17" t="s">
        <v>4405</v>
      </c>
      <c r="E115" s="17" t="s">
        <v>4412</v>
      </c>
      <c r="F115" s="19">
        <v>459000</v>
      </c>
      <c r="G115" s="19">
        <v>432336.96</v>
      </c>
      <c r="H115" s="20">
        <v>26663.040000000001</v>
      </c>
    </row>
    <row r="116" spans="1:8" x14ac:dyDescent="0.25">
      <c r="A116" s="18" t="s">
        <v>0</v>
      </c>
      <c r="B116" s="17" t="s">
        <v>42</v>
      </c>
      <c r="C116" s="17" t="s">
        <v>0</v>
      </c>
      <c r="D116" s="17" t="s">
        <v>0</v>
      </c>
      <c r="E116" s="17" t="s">
        <v>0</v>
      </c>
      <c r="F116" s="19">
        <f>F115+F114+F113</f>
        <v>705500</v>
      </c>
      <c r="G116" s="19">
        <f>G115+G114+G113</f>
        <v>706000.22000000009</v>
      </c>
      <c r="H116" s="20">
        <f>H115+H114+H113</f>
        <v>-500.21999999999753</v>
      </c>
    </row>
    <row r="117" spans="1:8" x14ac:dyDescent="0.25">
      <c r="A117" s="18" t="s">
        <v>0</v>
      </c>
      <c r="B117" s="17" t="s">
        <v>43</v>
      </c>
      <c r="C117" s="17" t="s">
        <v>0</v>
      </c>
      <c r="D117" s="17" t="s">
        <v>0</v>
      </c>
      <c r="E117" s="17" t="s">
        <v>0</v>
      </c>
      <c r="F117" s="19">
        <f>F116-F112</f>
        <v>-2196000</v>
      </c>
      <c r="G117" s="19">
        <f>G116-G112</f>
        <v>-1776275.12</v>
      </c>
      <c r="H117" s="20">
        <f>H116-H112</f>
        <v>-419724.87999999995</v>
      </c>
    </row>
    <row r="118" spans="1:8" x14ac:dyDescent="0.25">
      <c r="A118" s="14" t="s">
        <v>181</v>
      </c>
      <c r="B118" s="15" t="s">
        <v>182</v>
      </c>
      <c r="C118" s="15" t="s">
        <v>0</v>
      </c>
      <c r="D118" s="15" t="s">
        <v>0</v>
      </c>
      <c r="E118" s="15" t="s">
        <v>0</v>
      </c>
      <c r="F118" s="8"/>
      <c r="G118" s="8"/>
      <c r="H118" s="9"/>
    </row>
    <row r="119" spans="1:8" x14ac:dyDescent="0.25">
      <c r="A119" s="16" t="s">
        <v>183</v>
      </c>
      <c r="B119" s="17" t="s">
        <v>182</v>
      </c>
      <c r="C119" s="17" t="s">
        <v>0</v>
      </c>
      <c r="D119" s="17" t="s">
        <v>0</v>
      </c>
      <c r="E119" s="17" t="s">
        <v>0</v>
      </c>
      <c r="F119" s="8"/>
      <c r="G119" s="8"/>
      <c r="H119" s="9"/>
    </row>
    <row r="120" spans="1:8" x14ac:dyDescent="0.25">
      <c r="A120" s="18" t="s">
        <v>184</v>
      </c>
      <c r="B120" s="17" t="s">
        <v>88</v>
      </c>
      <c r="C120" s="17" t="s">
        <v>89</v>
      </c>
      <c r="D120" s="17" t="s">
        <v>4405</v>
      </c>
      <c r="E120" s="17" t="s">
        <v>4415</v>
      </c>
      <c r="F120" s="19">
        <v>120000</v>
      </c>
      <c r="G120" s="19">
        <v>17975.95</v>
      </c>
      <c r="H120" s="20">
        <v>102024.05</v>
      </c>
    </row>
    <row r="121" spans="1:8" x14ac:dyDescent="0.25">
      <c r="A121" s="18" t="s">
        <v>185</v>
      </c>
      <c r="B121" s="17" t="s">
        <v>186</v>
      </c>
      <c r="C121" s="17" t="s">
        <v>19</v>
      </c>
      <c r="D121" s="17" t="s">
        <v>4405</v>
      </c>
      <c r="E121" s="17" t="s">
        <v>4415</v>
      </c>
      <c r="F121" s="19">
        <v>636200</v>
      </c>
      <c r="G121" s="19">
        <v>249083.65</v>
      </c>
      <c r="H121" s="20">
        <v>387116.35</v>
      </c>
    </row>
    <row r="122" spans="1:8" x14ac:dyDescent="0.25">
      <c r="A122" s="18" t="s">
        <v>187</v>
      </c>
      <c r="B122" s="17" t="s">
        <v>107</v>
      </c>
      <c r="C122" s="17" t="s">
        <v>19</v>
      </c>
      <c r="D122" s="17" t="s">
        <v>4405</v>
      </c>
      <c r="E122" s="17" t="s">
        <v>4415</v>
      </c>
      <c r="F122" s="19">
        <v>25500</v>
      </c>
      <c r="G122" s="19">
        <v>20009.21</v>
      </c>
      <c r="H122" s="20">
        <v>5490.79</v>
      </c>
    </row>
    <row r="123" spans="1:8" x14ac:dyDescent="0.25">
      <c r="A123" s="18" t="s">
        <v>0</v>
      </c>
      <c r="B123" s="17" t="s">
        <v>38</v>
      </c>
      <c r="C123" s="17" t="s">
        <v>0</v>
      </c>
      <c r="D123" s="17" t="s">
        <v>0</v>
      </c>
      <c r="E123" s="17" t="s">
        <v>0</v>
      </c>
      <c r="F123" s="19">
        <f>F122+F121+F120</f>
        <v>781700</v>
      </c>
      <c r="G123" s="19">
        <f>G122+G121+G120</f>
        <v>287068.81</v>
      </c>
      <c r="H123" s="20">
        <f>H122+H121+H120</f>
        <v>494631.18999999994</v>
      </c>
    </row>
    <row r="124" spans="1:8" x14ac:dyDescent="0.25">
      <c r="A124" s="18" t="s">
        <v>0</v>
      </c>
      <c r="B124" s="17" t="s">
        <v>42</v>
      </c>
      <c r="C124" s="17" t="s">
        <v>0</v>
      </c>
      <c r="D124" s="17" t="s">
        <v>0</v>
      </c>
      <c r="E124" s="17" t="s">
        <v>0</v>
      </c>
      <c r="F124" s="19">
        <f>0</f>
        <v>0</v>
      </c>
      <c r="G124" s="19">
        <f>0</f>
        <v>0</v>
      </c>
      <c r="H124" s="20">
        <f>0</f>
        <v>0</v>
      </c>
    </row>
    <row r="125" spans="1:8" x14ac:dyDescent="0.25">
      <c r="A125" s="18" t="s">
        <v>0</v>
      </c>
      <c r="B125" s="17" t="s">
        <v>43</v>
      </c>
      <c r="C125" s="17" t="s">
        <v>0</v>
      </c>
      <c r="D125" s="17" t="s">
        <v>0</v>
      </c>
      <c r="E125" s="17" t="s">
        <v>0</v>
      </c>
      <c r="F125" s="19">
        <f>F124-F123</f>
        <v>-781700</v>
      </c>
      <c r="G125" s="19">
        <f>G124-G123</f>
        <v>-287068.81</v>
      </c>
      <c r="H125" s="20">
        <f>H124-H123</f>
        <v>-494631.18999999994</v>
      </c>
    </row>
    <row r="126" spans="1:8" x14ac:dyDescent="0.25">
      <c r="A126" s="16" t="s">
        <v>188</v>
      </c>
      <c r="B126" s="17" t="s">
        <v>189</v>
      </c>
      <c r="C126" s="17" t="s">
        <v>0</v>
      </c>
      <c r="D126" s="17" t="s">
        <v>0</v>
      </c>
      <c r="E126" s="17" t="s">
        <v>0</v>
      </c>
      <c r="F126" s="8"/>
      <c r="G126" s="8"/>
      <c r="H126" s="9"/>
    </row>
    <row r="127" spans="1:8" x14ac:dyDescent="0.25">
      <c r="A127" s="18" t="s">
        <v>190</v>
      </c>
      <c r="B127" s="17" t="s">
        <v>191</v>
      </c>
      <c r="C127" s="17" t="s">
        <v>19</v>
      </c>
      <c r="D127" s="17" t="s">
        <v>4405</v>
      </c>
      <c r="E127" s="17" t="s">
        <v>4412</v>
      </c>
      <c r="F127" s="19">
        <v>4400</v>
      </c>
      <c r="G127" s="19">
        <v>2307.1999999999998</v>
      </c>
      <c r="H127" s="20">
        <v>2092.8000000000002</v>
      </c>
    </row>
    <row r="128" spans="1:8" x14ac:dyDescent="0.25">
      <c r="A128" s="18" t="s">
        <v>192</v>
      </c>
      <c r="B128" s="17" t="s">
        <v>193</v>
      </c>
      <c r="C128" s="17" t="s">
        <v>19</v>
      </c>
      <c r="D128" s="17" t="s">
        <v>4405</v>
      </c>
      <c r="E128" s="17" t="s">
        <v>4416</v>
      </c>
      <c r="F128" s="19">
        <v>6000</v>
      </c>
      <c r="G128" s="19">
        <v>2582.87</v>
      </c>
      <c r="H128" s="20">
        <v>3417.13</v>
      </c>
    </row>
    <row r="129" spans="1:8" x14ac:dyDescent="0.25">
      <c r="A129" s="18" t="s">
        <v>194</v>
      </c>
      <c r="B129" s="17" t="s">
        <v>195</v>
      </c>
      <c r="C129" s="17" t="s">
        <v>19</v>
      </c>
      <c r="D129" s="17" t="s">
        <v>4405</v>
      </c>
      <c r="E129" s="17" t="s">
        <v>4417</v>
      </c>
      <c r="F129" s="19">
        <v>5800</v>
      </c>
      <c r="G129" s="19">
        <v>2060.4</v>
      </c>
      <c r="H129" s="20">
        <v>3739.6</v>
      </c>
    </row>
    <row r="130" spans="1:8" x14ac:dyDescent="0.25">
      <c r="A130" s="18" t="s">
        <v>196</v>
      </c>
      <c r="B130" s="17" t="s">
        <v>197</v>
      </c>
      <c r="C130" s="17" t="s">
        <v>19</v>
      </c>
      <c r="D130" s="17" t="s">
        <v>4405</v>
      </c>
      <c r="E130" s="17" t="s">
        <v>4418</v>
      </c>
      <c r="F130" s="19">
        <v>6000</v>
      </c>
      <c r="G130" s="19">
        <v>2864.22</v>
      </c>
      <c r="H130" s="20">
        <v>3135.78</v>
      </c>
    </row>
    <row r="131" spans="1:8" x14ac:dyDescent="0.25">
      <c r="A131" s="18" t="s">
        <v>198</v>
      </c>
      <c r="B131" s="17" t="s">
        <v>199</v>
      </c>
      <c r="C131" s="17" t="s">
        <v>19</v>
      </c>
      <c r="D131" s="17" t="s">
        <v>4405</v>
      </c>
      <c r="E131" s="17" t="s">
        <v>4416</v>
      </c>
      <c r="F131" s="19">
        <v>6000</v>
      </c>
      <c r="G131" s="19">
        <v>2139.2600000000002</v>
      </c>
      <c r="H131" s="20">
        <v>3860.74</v>
      </c>
    </row>
    <row r="132" spans="1:8" x14ac:dyDescent="0.25">
      <c r="A132" s="18" t="s">
        <v>0</v>
      </c>
      <c r="B132" s="17" t="s">
        <v>42</v>
      </c>
      <c r="C132" s="17" t="s">
        <v>0</v>
      </c>
      <c r="D132" s="17" t="s">
        <v>0</v>
      </c>
      <c r="E132" s="17" t="s">
        <v>0</v>
      </c>
      <c r="F132" s="19">
        <f>F131+F130+F129+F128+F127</f>
        <v>28200</v>
      </c>
      <c r="G132" s="19">
        <f>G131+G130+G129+G128+G127</f>
        <v>11953.95</v>
      </c>
      <c r="H132" s="20">
        <f>H131+H130+H129+H128+H127</f>
        <v>16246.05</v>
      </c>
    </row>
    <row r="133" spans="1:8" x14ac:dyDescent="0.25">
      <c r="A133" s="18" t="s">
        <v>0</v>
      </c>
      <c r="B133" s="17" t="s">
        <v>38</v>
      </c>
      <c r="C133" s="17" t="s">
        <v>0</v>
      </c>
      <c r="D133" s="17" t="s">
        <v>0</v>
      </c>
      <c r="E133" s="17" t="s">
        <v>0</v>
      </c>
      <c r="F133" s="19">
        <f>0</f>
        <v>0</v>
      </c>
      <c r="G133" s="19">
        <f>0</f>
        <v>0</v>
      </c>
      <c r="H133" s="20">
        <f>0</f>
        <v>0</v>
      </c>
    </row>
    <row r="134" spans="1:8" x14ac:dyDescent="0.25">
      <c r="A134" s="18" t="s">
        <v>0</v>
      </c>
      <c r="B134" s="17" t="s">
        <v>43</v>
      </c>
      <c r="C134" s="17" t="s">
        <v>0</v>
      </c>
      <c r="D134" s="17" t="s">
        <v>0</v>
      </c>
      <c r="E134" s="17" t="s">
        <v>0</v>
      </c>
      <c r="F134" s="19">
        <f>F133-F132</f>
        <v>-28200</v>
      </c>
      <c r="G134" s="19">
        <f>G133-G132</f>
        <v>-11953.95</v>
      </c>
      <c r="H134" s="20">
        <f>H133-H132</f>
        <v>-16246.05</v>
      </c>
    </row>
    <row r="135" spans="1:8" x14ac:dyDescent="0.25">
      <c r="A135" s="16" t="s">
        <v>200</v>
      </c>
      <c r="B135" s="17" t="s">
        <v>201</v>
      </c>
      <c r="C135" s="17" t="s">
        <v>0</v>
      </c>
      <c r="D135" s="17" t="s">
        <v>0</v>
      </c>
      <c r="E135" s="17" t="s">
        <v>0</v>
      </c>
      <c r="F135" s="8"/>
      <c r="G135" s="8"/>
      <c r="H135" s="9"/>
    </row>
    <row r="136" spans="1:8" x14ac:dyDescent="0.25">
      <c r="A136" s="18" t="s">
        <v>202</v>
      </c>
      <c r="B136" s="17" t="s">
        <v>203</v>
      </c>
      <c r="C136" s="17" t="s">
        <v>19</v>
      </c>
      <c r="D136" s="17" t="s">
        <v>4405</v>
      </c>
      <c r="E136" s="17" t="s">
        <v>4419</v>
      </c>
      <c r="F136" s="19">
        <v>10000</v>
      </c>
      <c r="G136" s="19">
        <v>2259.5700000000002</v>
      </c>
      <c r="H136" s="20">
        <v>7740.43</v>
      </c>
    </row>
    <row r="137" spans="1:8" x14ac:dyDescent="0.25">
      <c r="A137" s="18" t="s">
        <v>204</v>
      </c>
      <c r="B137" s="17" t="s">
        <v>205</v>
      </c>
      <c r="C137" s="17" t="s">
        <v>19</v>
      </c>
      <c r="D137" s="17" t="s">
        <v>4408</v>
      </c>
      <c r="E137" s="17" t="s">
        <v>4419</v>
      </c>
      <c r="F137" s="19">
        <v>5000</v>
      </c>
      <c r="G137" s="19">
        <v>3649.05</v>
      </c>
      <c r="H137" s="20">
        <v>1350.95</v>
      </c>
    </row>
    <row r="138" spans="1:8" x14ac:dyDescent="0.25">
      <c r="A138" s="18" t="s">
        <v>206</v>
      </c>
      <c r="B138" s="17" t="s">
        <v>207</v>
      </c>
      <c r="C138" s="17" t="s">
        <v>19</v>
      </c>
      <c r="D138" s="17" t="s">
        <v>4408</v>
      </c>
      <c r="E138" s="17" t="s">
        <v>4419</v>
      </c>
      <c r="F138" s="19">
        <v>5000</v>
      </c>
      <c r="G138" s="19">
        <v>2963.59</v>
      </c>
      <c r="H138" s="20">
        <v>2036.41</v>
      </c>
    </row>
    <row r="139" spans="1:8" x14ac:dyDescent="0.25">
      <c r="A139" s="18" t="s">
        <v>0</v>
      </c>
      <c r="B139" s="17" t="s">
        <v>42</v>
      </c>
      <c r="C139" s="17" t="s">
        <v>0</v>
      </c>
      <c r="D139" s="17" t="s">
        <v>0</v>
      </c>
      <c r="E139" s="17" t="s">
        <v>0</v>
      </c>
      <c r="F139" s="19">
        <f>F136+F137+F138</f>
        <v>20000</v>
      </c>
      <c r="G139" s="19">
        <f>G136+G137+G138</f>
        <v>8872.2100000000009</v>
      </c>
      <c r="H139" s="20">
        <f>H136+H137+H138</f>
        <v>11127.79</v>
      </c>
    </row>
    <row r="140" spans="1:8" x14ac:dyDescent="0.25">
      <c r="A140" s="18" t="s">
        <v>0</v>
      </c>
      <c r="B140" s="17" t="s">
        <v>38</v>
      </c>
      <c r="C140" s="17" t="s">
        <v>0</v>
      </c>
      <c r="D140" s="17" t="s">
        <v>0</v>
      </c>
      <c r="E140" s="17" t="s">
        <v>0</v>
      </c>
      <c r="F140" s="19">
        <f>0</f>
        <v>0</v>
      </c>
      <c r="G140" s="19">
        <f>0</f>
        <v>0</v>
      </c>
      <c r="H140" s="20">
        <f>0</f>
        <v>0</v>
      </c>
    </row>
    <row r="141" spans="1:8" x14ac:dyDescent="0.25">
      <c r="A141" s="18" t="s">
        <v>0</v>
      </c>
      <c r="B141" s="17" t="s">
        <v>43</v>
      </c>
      <c r="C141" s="17" t="s">
        <v>0</v>
      </c>
      <c r="D141" s="17" t="s">
        <v>0</v>
      </c>
      <c r="E141" s="17" t="s">
        <v>0</v>
      </c>
      <c r="F141" s="19">
        <f>F140-F139</f>
        <v>-20000</v>
      </c>
      <c r="G141" s="19">
        <f>G140-G139</f>
        <v>-8872.2100000000009</v>
      </c>
      <c r="H141" s="20">
        <f>H140-H139</f>
        <v>-11127.79</v>
      </c>
    </row>
    <row r="142" spans="1:8" x14ac:dyDescent="0.25">
      <c r="A142" s="16" t="s">
        <v>208</v>
      </c>
      <c r="B142" s="17" t="s">
        <v>209</v>
      </c>
      <c r="C142" s="17" t="s">
        <v>0</v>
      </c>
      <c r="D142" s="17" t="s">
        <v>0</v>
      </c>
      <c r="E142" s="17" t="s">
        <v>0</v>
      </c>
      <c r="F142" s="8"/>
      <c r="G142" s="8"/>
      <c r="H142" s="9"/>
    </row>
    <row r="143" spans="1:8" x14ac:dyDescent="0.25">
      <c r="A143" s="18" t="s">
        <v>210</v>
      </c>
      <c r="B143" s="17" t="s">
        <v>211</v>
      </c>
      <c r="C143" s="17" t="s">
        <v>19</v>
      </c>
      <c r="D143" s="17" t="s">
        <v>4409</v>
      </c>
      <c r="E143" s="17" t="s">
        <v>4420</v>
      </c>
      <c r="F143" s="19">
        <v>4000</v>
      </c>
      <c r="G143" s="19">
        <v>3265.61</v>
      </c>
      <c r="H143" s="20">
        <v>734.39</v>
      </c>
    </row>
    <row r="144" spans="1:8" x14ac:dyDescent="0.25">
      <c r="A144" s="18" t="s">
        <v>0</v>
      </c>
      <c r="B144" s="17" t="s">
        <v>38</v>
      </c>
      <c r="C144" s="17" t="s">
        <v>0</v>
      </c>
      <c r="D144" s="17" t="s">
        <v>0</v>
      </c>
      <c r="E144" s="17" t="s">
        <v>0</v>
      </c>
      <c r="F144" s="19">
        <f>F143</f>
        <v>4000</v>
      </c>
      <c r="G144" s="19">
        <f>G143</f>
        <v>3265.61</v>
      </c>
      <c r="H144" s="20">
        <f>H143</f>
        <v>734.39</v>
      </c>
    </row>
    <row r="145" spans="1:8" x14ac:dyDescent="0.25">
      <c r="A145" s="18" t="s">
        <v>0</v>
      </c>
      <c r="B145" s="17" t="s">
        <v>42</v>
      </c>
      <c r="C145" s="17" t="s">
        <v>0</v>
      </c>
      <c r="D145" s="17" t="s">
        <v>0</v>
      </c>
      <c r="E145" s="17" t="s">
        <v>0</v>
      </c>
      <c r="F145" s="19">
        <f>0</f>
        <v>0</v>
      </c>
      <c r="G145" s="19">
        <f>0</f>
        <v>0</v>
      </c>
      <c r="H145" s="20">
        <f>0</f>
        <v>0</v>
      </c>
    </row>
    <row r="146" spans="1:8" x14ac:dyDescent="0.25">
      <c r="A146" s="18" t="s">
        <v>0</v>
      </c>
      <c r="B146" s="17" t="s">
        <v>43</v>
      </c>
      <c r="C146" s="17" t="s">
        <v>0</v>
      </c>
      <c r="D146" s="17" t="s">
        <v>0</v>
      </c>
      <c r="E146" s="17" t="s">
        <v>0</v>
      </c>
      <c r="F146" s="19">
        <f>F145-F144</f>
        <v>-4000</v>
      </c>
      <c r="G146" s="19">
        <f>G145-G144</f>
        <v>-3265.61</v>
      </c>
      <c r="H146" s="20">
        <f>H145-H144</f>
        <v>-734.39</v>
      </c>
    </row>
    <row r="147" spans="1:8" x14ac:dyDescent="0.25">
      <c r="A147" s="16" t="s">
        <v>212</v>
      </c>
      <c r="B147" s="17" t="s">
        <v>209</v>
      </c>
      <c r="C147" s="17" t="s">
        <v>0</v>
      </c>
      <c r="D147" s="17" t="s">
        <v>0</v>
      </c>
      <c r="E147" s="17" t="s">
        <v>0</v>
      </c>
      <c r="F147" s="8"/>
      <c r="G147" s="8"/>
      <c r="H147" s="9"/>
    </row>
    <row r="148" spans="1:8" x14ac:dyDescent="0.25">
      <c r="A148" s="18" t="s">
        <v>213</v>
      </c>
      <c r="B148" s="17" t="s">
        <v>214</v>
      </c>
      <c r="C148" s="17" t="s">
        <v>19</v>
      </c>
      <c r="D148" s="17" t="s">
        <v>4405</v>
      </c>
      <c r="E148" s="17" t="s">
        <v>4421</v>
      </c>
      <c r="F148" s="19">
        <v>10000</v>
      </c>
      <c r="G148" s="19">
        <v>2733.94</v>
      </c>
      <c r="H148" s="20">
        <v>7266.06</v>
      </c>
    </row>
    <row r="149" spans="1:8" x14ac:dyDescent="0.25">
      <c r="A149" s="18" t="s">
        <v>215</v>
      </c>
      <c r="B149" s="17" t="s">
        <v>216</v>
      </c>
      <c r="C149" s="17" t="s">
        <v>19</v>
      </c>
      <c r="D149" s="17" t="s">
        <v>4410</v>
      </c>
      <c r="E149" s="17" t="s">
        <v>4421</v>
      </c>
      <c r="F149" s="19">
        <v>10000</v>
      </c>
      <c r="G149" s="19">
        <v>8132.98</v>
      </c>
      <c r="H149" s="20">
        <v>1867.02</v>
      </c>
    </row>
    <row r="150" spans="1:8" x14ac:dyDescent="0.25">
      <c r="A150" s="18" t="s">
        <v>0</v>
      </c>
      <c r="B150" s="17" t="s">
        <v>38</v>
      </c>
      <c r="C150" s="17" t="s">
        <v>0</v>
      </c>
      <c r="D150" s="17" t="s">
        <v>0</v>
      </c>
      <c r="E150" s="17" t="s">
        <v>0</v>
      </c>
      <c r="F150" s="19">
        <f>F149+F148</f>
        <v>20000</v>
      </c>
      <c r="G150" s="19">
        <f>G149+G148</f>
        <v>10866.92</v>
      </c>
      <c r="H150" s="20">
        <f>H149+H148</f>
        <v>9133.08</v>
      </c>
    </row>
    <row r="151" spans="1:8" x14ac:dyDescent="0.25">
      <c r="A151" s="18" t="s">
        <v>0</v>
      </c>
      <c r="B151" s="17" t="s">
        <v>42</v>
      </c>
      <c r="C151" s="17" t="s">
        <v>0</v>
      </c>
      <c r="D151" s="17" t="s">
        <v>0</v>
      </c>
      <c r="E151" s="17" t="s">
        <v>0</v>
      </c>
      <c r="F151" s="19">
        <f>0</f>
        <v>0</v>
      </c>
      <c r="G151" s="19">
        <f>0</f>
        <v>0</v>
      </c>
      <c r="H151" s="20">
        <f>0</f>
        <v>0</v>
      </c>
    </row>
    <row r="152" spans="1:8" x14ac:dyDescent="0.25">
      <c r="A152" s="18" t="s">
        <v>0</v>
      </c>
      <c r="B152" s="17" t="s">
        <v>43</v>
      </c>
      <c r="C152" s="17" t="s">
        <v>0</v>
      </c>
      <c r="D152" s="17" t="s">
        <v>0</v>
      </c>
      <c r="E152" s="17" t="s">
        <v>0</v>
      </c>
      <c r="F152" s="19">
        <f>F151-F150</f>
        <v>-20000</v>
      </c>
      <c r="G152" s="19">
        <f>G151-G150</f>
        <v>-10866.92</v>
      </c>
      <c r="H152" s="20">
        <f>H151-H150</f>
        <v>-9133.08</v>
      </c>
    </row>
    <row r="153" spans="1:8" x14ac:dyDescent="0.25">
      <c r="A153" s="16" t="s">
        <v>217</v>
      </c>
      <c r="B153" s="17" t="s">
        <v>209</v>
      </c>
      <c r="C153" s="17" t="s">
        <v>0</v>
      </c>
      <c r="D153" s="17" t="s">
        <v>0</v>
      </c>
      <c r="E153" s="17" t="s">
        <v>0</v>
      </c>
      <c r="F153" s="8"/>
      <c r="G153" s="8"/>
      <c r="H153" s="9"/>
    </row>
    <row r="154" spans="1:8" x14ac:dyDescent="0.25">
      <c r="A154" s="18" t="s">
        <v>218</v>
      </c>
      <c r="B154" s="17" t="s">
        <v>219</v>
      </c>
      <c r="C154" s="17" t="s">
        <v>19</v>
      </c>
      <c r="D154" s="17" t="s">
        <v>4409</v>
      </c>
      <c r="E154" s="17" t="s">
        <v>4422</v>
      </c>
      <c r="F154" s="19">
        <v>5000</v>
      </c>
      <c r="G154" s="19">
        <v>4046.96</v>
      </c>
      <c r="H154" s="20">
        <v>953.04</v>
      </c>
    </row>
    <row r="155" spans="1:8" x14ac:dyDescent="0.25">
      <c r="A155" s="18" t="s">
        <v>220</v>
      </c>
      <c r="B155" s="17" t="s">
        <v>221</v>
      </c>
      <c r="C155" s="17" t="s">
        <v>19</v>
      </c>
      <c r="D155" s="17" t="s">
        <v>4409</v>
      </c>
      <c r="E155" s="17" t="s">
        <v>4423</v>
      </c>
      <c r="F155" s="19">
        <v>7300</v>
      </c>
      <c r="G155" s="19">
        <v>5929.45</v>
      </c>
      <c r="H155" s="20">
        <v>1370.55</v>
      </c>
    </row>
    <row r="156" spans="1:8" x14ac:dyDescent="0.25">
      <c r="A156" s="18" t="s">
        <v>222</v>
      </c>
      <c r="B156" s="17" t="s">
        <v>223</v>
      </c>
      <c r="C156" s="17" t="s">
        <v>19</v>
      </c>
      <c r="D156" s="17" t="s">
        <v>4409</v>
      </c>
      <c r="E156" s="17" t="s">
        <v>4424</v>
      </c>
      <c r="F156" s="19">
        <v>5800</v>
      </c>
      <c r="G156" s="19">
        <v>4745.2</v>
      </c>
      <c r="H156" s="20">
        <v>1054.8</v>
      </c>
    </row>
    <row r="157" spans="1:8" x14ac:dyDescent="0.25">
      <c r="A157" s="18" t="s">
        <v>0</v>
      </c>
      <c r="B157" s="17" t="s">
        <v>38</v>
      </c>
      <c r="C157" s="17" t="s">
        <v>0</v>
      </c>
      <c r="D157" s="17" t="s">
        <v>0</v>
      </c>
      <c r="E157" s="17" t="s">
        <v>0</v>
      </c>
      <c r="F157" s="19">
        <f>F156+F155+F154</f>
        <v>18100</v>
      </c>
      <c r="G157" s="19">
        <f>G156+G155+G154</f>
        <v>14721.61</v>
      </c>
      <c r="H157" s="20">
        <f>H156+H155+H154</f>
        <v>3378.39</v>
      </c>
    </row>
    <row r="158" spans="1:8" x14ac:dyDescent="0.25">
      <c r="A158" s="18" t="s">
        <v>0</v>
      </c>
      <c r="B158" s="17" t="s">
        <v>42</v>
      </c>
      <c r="C158" s="17" t="s">
        <v>0</v>
      </c>
      <c r="D158" s="17" t="s">
        <v>0</v>
      </c>
      <c r="E158" s="17" t="s">
        <v>0</v>
      </c>
      <c r="F158" s="19">
        <f>0</f>
        <v>0</v>
      </c>
      <c r="G158" s="19">
        <f>0</f>
        <v>0</v>
      </c>
      <c r="H158" s="20">
        <f>0</f>
        <v>0</v>
      </c>
    </row>
    <row r="159" spans="1:8" x14ac:dyDescent="0.25">
      <c r="A159" s="18" t="s">
        <v>0</v>
      </c>
      <c r="B159" s="17" t="s">
        <v>43</v>
      </c>
      <c r="C159" s="17" t="s">
        <v>0</v>
      </c>
      <c r="D159" s="17" t="s">
        <v>0</v>
      </c>
      <c r="E159" s="17" t="s">
        <v>0</v>
      </c>
      <c r="F159" s="19">
        <f>F158-F157</f>
        <v>-18100</v>
      </c>
      <c r="G159" s="19">
        <f>G158-G157</f>
        <v>-14721.61</v>
      </c>
      <c r="H159" s="20">
        <f>H158-H157</f>
        <v>-3378.39</v>
      </c>
    </row>
    <row r="160" spans="1:8" x14ac:dyDescent="0.25">
      <c r="A160" s="16" t="s">
        <v>224</v>
      </c>
      <c r="B160" s="17" t="s">
        <v>209</v>
      </c>
      <c r="C160" s="17" t="s">
        <v>0</v>
      </c>
      <c r="D160" s="17" t="s">
        <v>0</v>
      </c>
      <c r="E160" s="17" t="s">
        <v>0</v>
      </c>
      <c r="F160" s="8"/>
      <c r="G160" s="8"/>
      <c r="H160" s="9"/>
    </row>
    <row r="161" spans="1:8" x14ac:dyDescent="0.25">
      <c r="A161" s="18" t="s">
        <v>225</v>
      </c>
      <c r="B161" s="17" t="s">
        <v>226</v>
      </c>
      <c r="C161" s="17" t="s">
        <v>19</v>
      </c>
      <c r="D161" s="17" t="s">
        <v>4411</v>
      </c>
      <c r="E161" s="17" t="s">
        <v>4425</v>
      </c>
      <c r="F161" s="19">
        <v>6800</v>
      </c>
      <c r="G161" s="19">
        <v>5635.71</v>
      </c>
      <c r="H161" s="20">
        <v>1164.29</v>
      </c>
    </row>
    <row r="162" spans="1:8" x14ac:dyDescent="0.25">
      <c r="A162" s="18" t="s">
        <v>227</v>
      </c>
      <c r="B162" s="17" t="s">
        <v>228</v>
      </c>
      <c r="C162" s="17" t="s">
        <v>19</v>
      </c>
      <c r="D162" s="17" t="s">
        <v>4411</v>
      </c>
      <c r="E162" s="17" t="s">
        <v>4422</v>
      </c>
      <c r="F162" s="19">
        <v>4000</v>
      </c>
      <c r="G162" s="19">
        <v>3265.46</v>
      </c>
      <c r="H162" s="20">
        <v>734.54</v>
      </c>
    </row>
    <row r="163" spans="1:8" x14ac:dyDescent="0.25">
      <c r="A163" s="18" t="s">
        <v>229</v>
      </c>
      <c r="B163" s="17" t="s">
        <v>230</v>
      </c>
      <c r="C163" s="17" t="s">
        <v>19</v>
      </c>
      <c r="D163" s="17" t="s">
        <v>4411</v>
      </c>
      <c r="E163" s="17" t="s">
        <v>4422</v>
      </c>
      <c r="F163" s="19">
        <v>6200</v>
      </c>
      <c r="G163" s="19">
        <v>5151.7299999999996</v>
      </c>
      <c r="H163" s="20">
        <v>1048.27</v>
      </c>
    </row>
    <row r="164" spans="1:8" x14ac:dyDescent="0.25">
      <c r="A164" s="18" t="s">
        <v>0</v>
      </c>
      <c r="B164" s="17" t="s">
        <v>38</v>
      </c>
      <c r="C164" s="17" t="s">
        <v>0</v>
      </c>
      <c r="D164" s="17" t="s">
        <v>0</v>
      </c>
      <c r="E164" s="17" t="s">
        <v>0</v>
      </c>
      <c r="F164" s="19">
        <f>F163+F162+F161</f>
        <v>17000</v>
      </c>
      <c r="G164" s="19">
        <f>G163+G162+G161</f>
        <v>14052.899999999998</v>
      </c>
      <c r="H164" s="20">
        <f>H163+H162+H161</f>
        <v>2947.1</v>
      </c>
    </row>
    <row r="165" spans="1:8" x14ac:dyDescent="0.25">
      <c r="A165" s="18" t="s">
        <v>0</v>
      </c>
      <c r="B165" s="17" t="s">
        <v>42</v>
      </c>
      <c r="C165" s="17" t="s">
        <v>0</v>
      </c>
      <c r="D165" s="17" t="s">
        <v>0</v>
      </c>
      <c r="E165" s="17" t="s">
        <v>0</v>
      </c>
      <c r="F165" s="19">
        <f>0</f>
        <v>0</v>
      </c>
      <c r="G165" s="19">
        <f>0</f>
        <v>0</v>
      </c>
      <c r="H165" s="20">
        <f>0</f>
        <v>0</v>
      </c>
    </row>
    <row r="166" spans="1:8" x14ac:dyDescent="0.25">
      <c r="A166" s="18" t="s">
        <v>0</v>
      </c>
      <c r="B166" s="17" t="s">
        <v>43</v>
      </c>
      <c r="C166" s="17" t="s">
        <v>0</v>
      </c>
      <c r="D166" s="17" t="s">
        <v>0</v>
      </c>
      <c r="E166" s="17" t="s">
        <v>0</v>
      </c>
      <c r="F166" s="19">
        <f>F165-F164</f>
        <v>-17000</v>
      </c>
      <c r="G166" s="19">
        <f>G165-G164</f>
        <v>-14052.899999999998</v>
      </c>
      <c r="H166" s="20">
        <f>H165-H164</f>
        <v>-2947.1</v>
      </c>
    </row>
    <row r="167" spans="1:8" x14ac:dyDescent="0.25">
      <c r="A167" s="16" t="s">
        <v>231</v>
      </c>
      <c r="B167" s="17" t="s">
        <v>209</v>
      </c>
      <c r="C167" s="17" t="s">
        <v>0</v>
      </c>
      <c r="D167" s="17" t="s">
        <v>0</v>
      </c>
      <c r="E167" s="17" t="s">
        <v>0</v>
      </c>
      <c r="F167" s="8"/>
      <c r="G167" s="8"/>
      <c r="H167" s="9"/>
    </row>
    <row r="168" spans="1:8" x14ac:dyDescent="0.25">
      <c r="A168" s="18" t="s">
        <v>232</v>
      </c>
      <c r="B168" s="17" t="s">
        <v>233</v>
      </c>
      <c r="C168" s="17" t="s">
        <v>19</v>
      </c>
      <c r="D168" s="17" t="s">
        <v>4408</v>
      </c>
      <c r="E168" s="17" t="s">
        <v>4426</v>
      </c>
      <c r="F168" s="19">
        <v>5400</v>
      </c>
      <c r="G168" s="19">
        <v>3378.56</v>
      </c>
      <c r="H168" s="20">
        <v>2021.44</v>
      </c>
    </row>
    <row r="169" spans="1:8" x14ac:dyDescent="0.25">
      <c r="A169" s="18" t="s">
        <v>234</v>
      </c>
      <c r="B169" s="17" t="s">
        <v>235</v>
      </c>
      <c r="C169" s="17" t="s">
        <v>19</v>
      </c>
      <c r="D169" s="17" t="s">
        <v>4408</v>
      </c>
      <c r="E169" s="17" t="s">
        <v>4427</v>
      </c>
      <c r="F169" s="19">
        <v>5800</v>
      </c>
      <c r="G169" s="19">
        <v>3216.7</v>
      </c>
      <c r="H169" s="20">
        <v>2583.3000000000002</v>
      </c>
    </row>
    <row r="170" spans="1:8" x14ac:dyDescent="0.25">
      <c r="A170" s="18" t="s">
        <v>236</v>
      </c>
      <c r="B170" s="17" t="s">
        <v>237</v>
      </c>
      <c r="C170" s="17" t="s">
        <v>19</v>
      </c>
      <c r="D170" s="17" t="s">
        <v>4408</v>
      </c>
      <c r="E170" s="17" t="s">
        <v>4428</v>
      </c>
      <c r="F170" s="19">
        <v>5800</v>
      </c>
      <c r="G170" s="19">
        <v>4526.17</v>
      </c>
      <c r="H170" s="20">
        <v>1273.83</v>
      </c>
    </row>
    <row r="171" spans="1:8" x14ac:dyDescent="0.25">
      <c r="A171" s="18" t="s">
        <v>0</v>
      </c>
      <c r="B171" s="17" t="s">
        <v>38</v>
      </c>
      <c r="C171" s="17" t="s">
        <v>0</v>
      </c>
      <c r="D171" s="17" t="s">
        <v>0</v>
      </c>
      <c r="E171" s="17" t="s">
        <v>0</v>
      </c>
      <c r="F171" s="19">
        <f>F170+F169+F168</f>
        <v>17000</v>
      </c>
      <c r="G171" s="19">
        <f>G170+G169+G168</f>
        <v>11121.43</v>
      </c>
      <c r="H171" s="20">
        <f>H170+H169+H168</f>
        <v>5878.57</v>
      </c>
    </row>
    <row r="172" spans="1:8" x14ac:dyDescent="0.25">
      <c r="A172" s="18" t="s">
        <v>0</v>
      </c>
      <c r="B172" s="17" t="s">
        <v>42</v>
      </c>
      <c r="C172" s="17" t="s">
        <v>0</v>
      </c>
      <c r="D172" s="17" t="s">
        <v>0</v>
      </c>
      <c r="E172" s="17" t="s">
        <v>0</v>
      </c>
      <c r="F172" s="19">
        <f>0</f>
        <v>0</v>
      </c>
      <c r="G172" s="19">
        <f>0</f>
        <v>0</v>
      </c>
      <c r="H172" s="20">
        <f>0</f>
        <v>0</v>
      </c>
    </row>
    <row r="173" spans="1:8" x14ac:dyDescent="0.25">
      <c r="A173" s="18" t="s">
        <v>0</v>
      </c>
      <c r="B173" s="17" t="s">
        <v>43</v>
      </c>
      <c r="C173" s="17" t="s">
        <v>0</v>
      </c>
      <c r="D173" s="17" t="s">
        <v>0</v>
      </c>
      <c r="E173" s="17" t="s">
        <v>0</v>
      </c>
      <c r="F173" s="19">
        <f>F172-F171</f>
        <v>-17000</v>
      </c>
      <c r="G173" s="19">
        <f>G172-G171</f>
        <v>-11121.43</v>
      </c>
      <c r="H173" s="20">
        <f>H172-H171</f>
        <v>-5878.57</v>
      </c>
    </row>
    <row r="174" spans="1:8" x14ac:dyDescent="0.25">
      <c r="A174" s="14" t="s">
        <v>238</v>
      </c>
      <c r="B174" s="15" t="s">
        <v>239</v>
      </c>
      <c r="C174" s="15" t="s">
        <v>0</v>
      </c>
      <c r="D174" s="15" t="s">
        <v>0</v>
      </c>
      <c r="E174" s="15" t="s">
        <v>0</v>
      </c>
      <c r="F174" s="8"/>
      <c r="G174" s="8"/>
      <c r="H174" s="9"/>
    </row>
    <row r="175" spans="1:8" x14ac:dyDescent="0.25">
      <c r="A175" s="16" t="s">
        <v>240</v>
      </c>
      <c r="B175" s="17" t="s">
        <v>239</v>
      </c>
      <c r="C175" s="17" t="s">
        <v>0</v>
      </c>
      <c r="D175" s="17" t="s">
        <v>0</v>
      </c>
      <c r="E175" s="17" t="s">
        <v>0</v>
      </c>
      <c r="F175" s="8"/>
      <c r="G175" s="8"/>
      <c r="H175" s="9"/>
    </row>
    <row r="176" spans="1:8" x14ac:dyDescent="0.25">
      <c r="A176" s="18" t="s">
        <v>241</v>
      </c>
      <c r="B176" s="17" t="s">
        <v>242</v>
      </c>
      <c r="C176" s="17" t="s">
        <v>243</v>
      </c>
      <c r="D176" s="17" t="s">
        <v>4405</v>
      </c>
      <c r="E176" s="17" t="s">
        <v>4415</v>
      </c>
      <c r="F176" s="19">
        <v>420000</v>
      </c>
      <c r="G176" s="19">
        <v>402165</v>
      </c>
      <c r="H176" s="20">
        <v>17835</v>
      </c>
    </row>
    <row r="177" spans="1:8" x14ac:dyDescent="0.25">
      <c r="A177" s="18" t="s">
        <v>0</v>
      </c>
      <c r="B177" s="17" t="s">
        <v>38</v>
      </c>
      <c r="C177" s="17" t="s">
        <v>0</v>
      </c>
      <c r="D177" s="17" t="s">
        <v>0</v>
      </c>
      <c r="E177" s="17" t="s">
        <v>0</v>
      </c>
      <c r="F177" s="19">
        <f>F176</f>
        <v>420000</v>
      </c>
      <c r="G177" s="19">
        <f>G176</f>
        <v>402165</v>
      </c>
      <c r="H177" s="20">
        <f>H176</f>
        <v>17835</v>
      </c>
    </row>
    <row r="178" spans="1:8" x14ac:dyDescent="0.25">
      <c r="A178" s="18" t="s">
        <v>0</v>
      </c>
      <c r="B178" s="17" t="s">
        <v>42</v>
      </c>
      <c r="C178" s="17" t="s">
        <v>0</v>
      </c>
      <c r="D178" s="17" t="s">
        <v>0</v>
      </c>
      <c r="E178" s="17" t="s">
        <v>0</v>
      </c>
      <c r="F178" s="19">
        <f>0</f>
        <v>0</v>
      </c>
      <c r="G178" s="19">
        <f>0</f>
        <v>0</v>
      </c>
      <c r="H178" s="20">
        <f>0</f>
        <v>0</v>
      </c>
    </row>
    <row r="179" spans="1:8" x14ac:dyDescent="0.25">
      <c r="A179" s="18" t="s">
        <v>0</v>
      </c>
      <c r="B179" s="17" t="s">
        <v>43</v>
      </c>
      <c r="C179" s="17" t="s">
        <v>0</v>
      </c>
      <c r="D179" s="17" t="s">
        <v>0</v>
      </c>
      <c r="E179" s="17" t="s">
        <v>0</v>
      </c>
      <c r="F179" s="19">
        <f>F178-F177</f>
        <v>-420000</v>
      </c>
      <c r="G179" s="19">
        <f>G178-G177</f>
        <v>-402165</v>
      </c>
      <c r="H179" s="20">
        <f>H178-H177</f>
        <v>-17835</v>
      </c>
    </row>
    <row r="180" spans="1:8" x14ac:dyDescent="0.25">
      <c r="A180" s="12" t="s">
        <v>244</v>
      </c>
      <c r="B180" s="13" t="s">
        <v>245</v>
      </c>
      <c r="C180" s="13" t="s">
        <v>0</v>
      </c>
      <c r="D180" s="13" t="s">
        <v>0</v>
      </c>
      <c r="E180" s="13" t="s">
        <v>0</v>
      </c>
      <c r="F180" s="8"/>
      <c r="G180" s="8"/>
      <c r="H180" s="9"/>
    </row>
    <row r="181" spans="1:8" x14ac:dyDescent="0.25">
      <c r="A181" s="14" t="s">
        <v>246</v>
      </c>
      <c r="B181" s="15" t="s">
        <v>14</v>
      </c>
      <c r="C181" s="15" t="s">
        <v>0</v>
      </c>
      <c r="D181" s="15" t="s">
        <v>0</v>
      </c>
      <c r="E181" s="15" t="s">
        <v>0</v>
      </c>
      <c r="F181" s="8"/>
      <c r="G181" s="8"/>
      <c r="H181" s="9"/>
    </row>
    <row r="182" spans="1:8" x14ac:dyDescent="0.25">
      <c r="A182" s="16" t="s">
        <v>247</v>
      </c>
      <c r="B182" s="17" t="s">
        <v>14</v>
      </c>
      <c r="C182" s="17" t="s">
        <v>0</v>
      </c>
      <c r="D182" s="17" t="s">
        <v>0</v>
      </c>
      <c r="E182" s="17" t="s">
        <v>0</v>
      </c>
      <c r="F182" s="8"/>
      <c r="G182" s="8"/>
      <c r="H182" s="9"/>
    </row>
    <row r="183" spans="1:8" x14ac:dyDescent="0.25">
      <c r="A183" s="18" t="s">
        <v>248</v>
      </c>
      <c r="B183" s="17" t="s">
        <v>249</v>
      </c>
      <c r="C183" s="17" t="s">
        <v>250</v>
      </c>
      <c r="D183" s="17" t="s">
        <v>4410</v>
      </c>
      <c r="E183" s="17" t="s">
        <v>1073</v>
      </c>
      <c r="F183" s="19">
        <v>175000</v>
      </c>
      <c r="G183" s="19">
        <v>138107.78</v>
      </c>
      <c r="H183" s="20">
        <v>36892.22</v>
      </c>
    </row>
    <row r="184" spans="1:8" x14ac:dyDescent="0.25">
      <c r="A184" s="18" t="s">
        <v>251</v>
      </c>
      <c r="B184" s="17" t="s">
        <v>252</v>
      </c>
      <c r="C184" s="17" t="s">
        <v>253</v>
      </c>
      <c r="D184" s="17" t="s">
        <v>4405</v>
      </c>
      <c r="E184" s="17" t="s">
        <v>1073</v>
      </c>
      <c r="F184" s="19">
        <v>10000</v>
      </c>
      <c r="G184" s="19">
        <v>17028</v>
      </c>
      <c r="H184" s="20">
        <v>-7028</v>
      </c>
    </row>
    <row r="185" spans="1:8" x14ac:dyDescent="0.25">
      <c r="A185" s="18" t="s">
        <v>254</v>
      </c>
      <c r="B185" s="17" t="s">
        <v>255</v>
      </c>
      <c r="C185" s="17" t="s">
        <v>253</v>
      </c>
      <c r="D185" s="17" t="s">
        <v>4405</v>
      </c>
      <c r="E185" s="17" t="s">
        <v>1073</v>
      </c>
      <c r="F185" s="19">
        <v>17100</v>
      </c>
      <c r="G185" s="19">
        <v>11206.56</v>
      </c>
      <c r="H185" s="20">
        <v>5893.44</v>
      </c>
    </row>
    <row r="186" spans="1:8" x14ac:dyDescent="0.25">
      <c r="A186" s="18" t="s">
        <v>256</v>
      </c>
      <c r="B186" s="17" t="s">
        <v>91</v>
      </c>
      <c r="C186" s="17" t="s">
        <v>92</v>
      </c>
      <c r="D186" s="17" t="s">
        <v>4405</v>
      </c>
      <c r="E186" s="17" t="s">
        <v>1073</v>
      </c>
      <c r="F186" s="19">
        <v>110900</v>
      </c>
      <c r="G186" s="19">
        <v>66992.56</v>
      </c>
      <c r="H186" s="20">
        <v>43907.44</v>
      </c>
    </row>
    <row r="187" spans="1:8" x14ac:dyDescent="0.25">
      <c r="A187" s="18" t="s">
        <v>0</v>
      </c>
      <c r="B187" s="17" t="s">
        <v>38</v>
      </c>
      <c r="C187" s="17" t="s">
        <v>0</v>
      </c>
      <c r="D187" s="17" t="s">
        <v>0</v>
      </c>
      <c r="E187" s="17" t="s">
        <v>0</v>
      </c>
      <c r="F187" s="19">
        <f>F186+F185+F184+F183</f>
        <v>313000</v>
      </c>
      <c r="G187" s="19">
        <f>G186+G185+G184+G183</f>
        <v>233334.9</v>
      </c>
      <c r="H187" s="20">
        <f>H186+H185+H184+H183</f>
        <v>79665.100000000006</v>
      </c>
    </row>
    <row r="188" spans="1:8" x14ac:dyDescent="0.25">
      <c r="A188" s="18" t="s">
        <v>257</v>
      </c>
      <c r="B188" s="17" t="s">
        <v>258</v>
      </c>
      <c r="C188" s="17" t="s">
        <v>177</v>
      </c>
      <c r="D188" s="17" t="s">
        <v>4405</v>
      </c>
      <c r="E188" s="17" t="s">
        <v>4412</v>
      </c>
      <c r="F188" s="19">
        <v>100</v>
      </c>
      <c r="G188" s="19">
        <v>0</v>
      </c>
      <c r="H188" s="20">
        <v>100</v>
      </c>
    </row>
    <row r="189" spans="1:8" x14ac:dyDescent="0.25">
      <c r="A189" s="18" t="s">
        <v>259</v>
      </c>
      <c r="B189" s="17" t="s">
        <v>260</v>
      </c>
      <c r="C189" s="17" t="s">
        <v>261</v>
      </c>
      <c r="D189" s="17" t="s">
        <v>4405</v>
      </c>
      <c r="E189" s="17" t="s">
        <v>4412</v>
      </c>
      <c r="F189" s="19">
        <v>1500000</v>
      </c>
      <c r="G189" s="19">
        <v>2033965.03</v>
      </c>
      <c r="H189" s="20">
        <v>-533965.03</v>
      </c>
    </row>
    <row r="190" spans="1:8" x14ac:dyDescent="0.25">
      <c r="A190" s="18" t="s">
        <v>262</v>
      </c>
      <c r="B190" s="17" t="s">
        <v>263</v>
      </c>
      <c r="C190" s="17" t="s">
        <v>261</v>
      </c>
      <c r="D190" s="17" t="s">
        <v>4405</v>
      </c>
      <c r="E190" s="17" t="s">
        <v>4412</v>
      </c>
      <c r="F190" s="19">
        <v>356400</v>
      </c>
      <c r="G190" s="19">
        <v>456895.37</v>
      </c>
      <c r="H190" s="20">
        <v>-100495.37</v>
      </c>
    </row>
    <row r="191" spans="1:8" x14ac:dyDescent="0.25">
      <c r="A191" s="18" t="s">
        <v>264</v>
      </c>
      <c r="B191" s="17" t="s">
        <v>265</v>
      </c>
      <c r="C191" s="17" t="s">
        <v>261</v>
      </c>
      <c r="D191" s="17" t="s">
        <v>4405</v>
      </c>
      <c r="E191" s="17" t="s">
        <v>4412</v>
      </c>
      <c r="F191" s="19">
        <v>39000</v>
      </c>
      <c r="G191" s="19">
        <v>40349.29</v>
      </c>
      <c r="H191" s="20">
        <v>-1349.29</v>
      </c>
    </row>
    <row r="192" spans="1:8" x14ac:dyDescent="0.25">
      <c r="A192" s="18" t="s">
        <v>0</v>
      </c>
      <c r="B192" s="17" t="s">
        <v>42</v>
      </c>
      <c r="C192" s="17" t="s">
        <v>0</v>
      </c>
      <c r="D192" s="17" t="s">
        <v>0</v>
      </c>
      <c r="E192" s="17" t="s">
        <v>0</v>
      </c>
      <c r="F192" s="19">
        <f>F191+F190+F189+F188</f>
        <v>1895500</v>
      </c>
      <c r="G192" s="19">
        <f>G191+G190+G189+G188</f>
        <v>2531209.69</v>
      </c>
      <c r="H192" s="20">
        <f>H191+H190+H189+H188</f>
        <v>-635709.69000000006</v>
      </c>
    </row>
    <row r="193" spans="1:8" x14ac:dyDescent="0.25">
      <c r="A193" s="18" t="s">
        <v>0</v>
      </c>
      <c r="B193" s="17" t="s">
        <v>43</v>
      </c>
      <c r="C193" s="17" t="s">
        <v>0</v>
      </c>
      <c r="D193" s="17" t="s">
        <v>0</v>
      </c>
      <c r="E193" s="17" t="s">
        <v>0</v>
      </c>
      <c r="F193" s="19">
        <f>F192-F187</f>
        <v>1582500</v>
      </c>
      <c r="G193" s="19">
        <f>G192-G187</f>
        <v>2297874.79</v>
      </c>
      <c r="H193" s="20">
        <f>H192-H187</f>
        <v>-715374.79</v>
      </c>
    </row>
    <row r="194" spans="1:8" x14ac:dyDescent="0.25">
      <c r="A194" s="16" t="s">
        <v>266</v>
      </c>
      <c r="B194" s="17" t="s">
        <v>267</v>
      </c>
      <c r="C194" s="17" t="s">
        <v>0</v>
      </c>
      <c r="D194" s="17" t="s">
        <v>0</v>
      </c>
      <c r="E194" s="17" t="s">
        <v>0</v>
      </c>
      <c r="F194" s="8"/>
      <c r="G194" s="8"/>
      <c r="H194" s="9"/>
    </row>
    <row r="195" spans="1:8" x14ac:dyDescent="0.25">
      <c r="A195" s="18" t="s">
        <v>268</v>
      </c>
      <c r="B195" s="17" t="s">
        <v>53</v>
      </c>
      <c r="C195" s="17" t="s">
        <v>54</v>
      </c>
      <c r="D195" s="17" t="s">
        <v>4405</v>
      </c>
      <c r="E195" s="17" t="s">
        <v>4412</v>
      </c>
      <c r="F195" s="19">
        <v>11300000</v>
      </c>
      <c r="G195" s="19">
        <v>10785820.199999999</v>
      </c>
      <c r="H195" s="20">
        <v>514179.8</v>
      </c>
    </row>
    <row r="196" spans="1:8" x14ac:dyDescent="0.25">
      <c r="A196" s="18" t="s">
        <v>269</v>
      </c>
      <c r="B196" s="17" t="s">
        <v>56</v>
      </c>
      <c r="C196" s="17" t="s">
        <v>54</v>
      </c>
      <c r="D196" s="17" t="s">
        <v>4405</v>
      </c>
      <c r="E196" s="17" t="s">
        <v>4412</v>
      </c>
      <c r="F196" s="19">
        <v>47495200</v>
      </c>
      <c r="G196" s="19">
        <v>41073142.289999999</v>
      </c>
      <c r="H196" s="20">
        <v>6422057.71</v>
      </c>
    </row>
    <row r="197" spans="1:8" x14ac:dyDescent="0.25">
      <c r="A197" s="18" t="s">
        <v>270</v>
      </c>
      <c r="B197" s="17" t="s">
        <v>58</v>
      </c>
      <c r="C197" s="17" t="s">
        <v>54</v>
      </c>
      <c r="D197" s="17" t="s">
        <v>4405</v>
      </c>
      <c r="E197" s="17" t="s">
        <v>4412</v>
      </c>
      <c r="F197" s="19">
        <v>1574500</v>
      </c>
      <c r="G197" s="19">
        <v>2918060.61</v>
      </c>
      <c r="H197" s="20">
        <v>-1343560.61</v>
      </c>
    </row>
    <row r="198" spans="1:8" x14ac:dyDescent="0.25">
      <c r="A198" s="18" t="s">
        <v>271</v>
      </c>
      <c r="B198" s="17" t="s">
        <v>272</v>
      </c>
      <c r="C198" s="17" t="s">
        <v>54</v>
      </c>
      <c r="D198" s="17" t="s">
        <v>4405</v>
      </c>
      <c r="E198" s="17" t="s">
        <v>4412</v>
      </c>
      <c r="F198" s="19">
        <v>32200</v>
      </c>
      <c r="G198" s="19">
        <v>30902.71</v>
      </c>
      <c r="H198" s="20">
        <v>1297.29</v>
      </c>
    </row>
    <row r="199" spans="1:8" x14ac:dyDescent="0.25">
      <c r="A199" s="18" t="s">
        <v>273</v>
      </c>
      <c r="B199" s="17" t="s">
        <v>60</v>
      </c>
      <c r="C199" s="17" t="s">
        <v>61</v>
      </c>
      <c r="D199" s="17" t="s">
        <v>4405</v>
      </c>
      <c r="E199" s="17" t="s">
        <v>4412</v>
      </c>
      <c r="F199" s="19">
        <v>514500</v>
      </c>
      <c r="G199" s="19">
        <v>492521.81</v>
      </c>
      <c r="H199" s="20">
        <v>21978.19</v>
      </c>
    </row>
    <row r="200" spans="1:8" x14ac:dyDescent="0.25">
      <c r="A200" s="18" t="s">
        <v>274</v>
      </c>
      <c r="B200" s="17" t="s">
        <v>63</v>
      </c>
      <c r="C200" s="17" t="s">
        <v>54</v>
      </c>
      <c r="D200" s="17" t="s">
        <v>4405</v>
      </c>
      <c r="E200" s="17" t="s">
        <v>4412</v>
      </c>
      <c r="F200" s="19">
        <v>610000</v>
      </c>
      <c r="G200" s="19">
        <v>644695.79</v>
      </c>
      <c r="H200" s="20">
        <v>-34695.79</v>
      </c>
    </row>
    <row r="201" spans="1:8" x14ac:dyDescent="0.25">
      <c r="A201" s="18" t="s">
        <v>275</v>
      </c>
      <c r="B201" s="17" t="s">
        <v>276</v>
      </c>
      <c r="C201" s="17" t="s">
        <v>66</v>
      </c>
      <c r="D201" s="17" t="s">
        <v>4405</v>
      </c>
      <c r="E201" s="17" t="s">
        <v>4412</v>
      </c>
      <c r="F201" s="19">
        <v>488600</v>
      </c>
      <c r="G201" s="19">
        <v>567556.88</v>
      </c>
      <c r="H201" s="20">
        <v>-78956.88</v>
      </c>
    </row>
    <row r="202" spans="1:8" x14ac:dyDescent="0.25">
      <c r="A202" s="18" t="s">
        <v>277</v>
      </c>
      <c r="B202" s="17" t="s">
        <v>278</v>
      </c>
      <c r="C202" s="17" t="s">
        <v>66</v>
      </c>
      <c r="D202" s="17" t="s">
        <v>4405</v>
      </c>
      <c r="E202" s="17" t="s">
        <v>4412</v>
      </c>
      <c r="F202" s="19">
        <v>100</v>
      </c>
      <c r="G202" s="19">
        <v>0</v>
      </c>
      <c r="H202" s="20">
        <v>100</v>
      </c>
    </row>
    <row r="203" spans="1:8" x14ac:dyDescent="0.25">
      <c r="A203" s="18" t="s">
        <v>279</v>
      </c>
      <c r="B203" s="17" t="s">
        <v>280</v>
      </c>
      <c r="C203" s="17" t="s">
        <v>61</v>
      </c>
      <c r="D203" s="17" t="s">
        <v>4405</v>
      </c>
      <c r="E203" s="17" t="s">
        <v>4412</v>
      </c>
      <c r="F203" s="19">
        <v>15000</v>
      </c>
      <c r="G203" s="19">
        <v>55683.35</v>
      </c>
      <c r="H203" s="20">
        <v>-40683.35</v>
      </c>
    </row>
    <row r="204" spans="1:8" x14ac:dyDescent="0.25">
      <c r="A204" s="18" t="s">
        <v>281</v>
      </c>
      <c r="B204" s="17" t="s">
        <v>68</v>
      </c>
      <c r="C204" s="17" t="s">
        <v>66</v>
      </c>
      <c r="D204" s="17" t="s">
        <v>4405</v>
      </c>
      <c r="E204" s="17" t="s">
        <v>4412</v>
      </c>
      <c r="F204" s="19">
        <v>315000</v>
      </c>
      <c r="G204" s="19">
        <v>289116.90999999997</v>
      </c>
      <c r="H204" s="20">
        <v>25883.09</v>
      </c>
    </row>
    <row r="205" spans="1:8" x14ac:dyDescent="0.25">
      <c r="A205" s="18" t="s">
        <v>282</v>
      </c>
      <c r="B205" s="17" t="s">
        <v>70</v>
      </c>
      <c r="C205" s="17" t="s">
        <v>66</v>
      </c>
      <c r="D205" s="17" t="s">
        <v>4405</v>
      </c>
      <c r="E205" s="17" t="s">
        <v>4412</v>
      </c>
      <c r="F205" s="19">
        <v>425000</v>
      </c>
      <c r="G205" s="19">
        <v>378247.89</v>
      </c>
      <c r="H205" s="20">
        <v>46752.11</v>
      </c>
    </row>
    <row r="206" spans="1:8" x14ac:dyDescent="0.25">
      <c r="A206" s="18" t="s">
        <v>283</v>
      </c>
      <c r="B206" s="17" t="s">
        <v>72</v>
      </c>
      <c r="C206" s="17" t="s">
        <v>66</v>
      </c>
      <c r="D206" s="17" t="s">
        <v>4405</v>
      </c>
      <c r="E206" s="17" t="s">
        <v>4412</v>
      </c>
      <c r="F206" s="19">
        <v>1400000</v>
      </c>
      <c r="G206" s="19">
        <v>1604945.69</v>
      </c>
      <c r="H206" s="20">
        <v>-204945.69</v>
      </c>
    </row>
    <row r="207" spans="1:8" x14ac:dyDescent="0.25">
      <c r="A207" s="18" t="s">
        <v>284</v>
      </c>
      <c r="B207" s="17" t="s">
        <v>74</v>
      </c>
      <c r="C207" s="17" t="s">
        <v>66</v>
      </c>
      <c r="D207" s="17" t="s">
        <v>4405</v>
      </c>
      <c r="E207" s="17" t="s">
        <v>4412</v>
      </c>
      <c r="F207" s="19">
        <v>7600000</v>
      </c>
      <c r="G207" s="19">
        <v>8835042.2200000007</v>
      </c>
      <c r="H207" s="20">
        <v>-1235042.22</v>
      </c>
    </row>
    <row r="208" spans="1:8" x14ac:dyDescent="0.25">
      <c r="A208" s="18" t="s">
        <v>285</v>
      </c>
      <c r="B208" s="17" t="s">
        <v>286</v>
      </c>
      <c r="C208" s="17" t="s">
        <v>66</v>
      </c>
      <c r="D208" s="17" t="s">
        <v>4405</v>
      </c>
      <c r="E208" s="17" t="s">
        <v>4412</v>
      </c>
      <c r="F208" s="19">
        <v>6800</v>
      </c>
      <c r="G208" s="19">
        <v>6342.37</v>
      </c>
      <c r="H208" s="20">
        <v>457.63</v>
      </c>
    </row>
    <row r="209" spans="1:8" x14ac:dyDescent="0.25">
      <c r="A209" s="18" t="s">
        <v>287</v>
      </c>
      <c r="B209" s="17" t="s">
        <v>76</v>
      </c>
      <c r="C209" s="17" t="s">
        <v>66</v>
      </c>
      <c r="D209" s="17" t="s">
        <v>4405</v>
      </c>
      <c r="E209" s="17" t="s">
        <v>4412</v>
      </c>
      <c r="F209" s="19">
        <v>275000</v>
      </c>
      <c r="G209" s="19">
        <v>314738.40000000002</v>
      </c>
      <c r="H209" s="20">
        <v>-39738.400000000001</v>
      </c>
    </row>
    <row r="210" spans="1:8" x14ac:dyDescent="0.25">
      <c r="A210" s="18" t="s">
        <v>288</v>
      </c>
      <c r="B210" s="17" t="s">
        <v>289</v>
      </c>
      <c r="C210" s="17" t="s">
        <v>19</v>
      </c>
      <c r="D210" s="17" t="s">
        <v>4405</v>
      </c>
      <c r="E210" s="17" t="s">
        <v>4412</v>
      </c>
      <c r="F210" s="19">
        <v>153000</v>
      </c>
      <c r="G210" s="19">
        <v>70024.19</v>
      </c>
      <c r="H210" s="20">
        <v>82975.81</v>
      </c>
    </row>
    <row r="211" spans="1:8" x14ac:dyDescent="0.25">
      <c r="A211" s="18" t="s">
        <v>290</v>
      </c>
      <c r="B211" s="17" t="s">
        <v>27</v>
      </c>
      <c r="C211" s="17" t="s">
        <v>66</v>
      </c>
      <c r="D211" s="17" t="s">
        <v>4405</v>
      </c>
      <c r="E211" s="17" t="s">
        <v>4412</v>
      </c>
      <c r="F211" s="19">
        <v>490000</v>
      </c>
      <c r="G211" s="19">
        <v>498592.66</v>
      </c>
      <c r="H211" s="20">
        <v>-8592.66</v>
      </c>
    </row>
    <row r="212" spans="1:8" x14ac:dyDescent="0.25">
      <c r="A212" s="18" t="s">
        <v>291</v>
      </c>
      <c r="B212" s="17" t="s">
        <v>292</v>
      </c>
      <c r="C212" s="17" t="s">
        <v>19</v>
      </c>
      <c r="D212" s="17" t="s">
        <v>4405</v>
      </c>
      <c r="E212" s="17" t="s">
        <v>4412</v>
      </c>
      <c r="F212" s="19">
        <v>6000</v>
      </c>
      <c r="G212" s="19">
        <v>2135.9</v>
      </c>
      <c r="H212" s="20">
        <v>3864.1</v>
      </c>
    </row>
    <row r="213" spans="1:8" x14ac:dyDescent="0.25">
      <c r="A213" s="18" t="s">
        <v>293</v>
      </c>
      <c r="B213" s="17" t="s">
        <v>109</v>
      </c>
      <c r="C213" s="17" t="s">
        <v>66</v>
      </c>
      <c r="D213" s="17" t="s">
        <v>4405</v>
      </c>
      <c r="E213" s="17" t="s">
        <v>4412</v>
      </c>
      <c r="F213" s="19">
        <v>5000</v>
      </c>
      <c r="G213" s="19">
        <v>6750</v>
      </c>
      <c r="H213" s="20">
        <v>-1750</v>
      </c>
    </row>
    <row r="214" spans="1:8" x14ac:dyDescent="0.25">
      <c r="A214" s="18" t="s">
        <v>294</v>
      </c>
      <c r="B214" s="17" t="s">
        <v>295</v>
      </c>
      <c r="C214" s="17" t="s">
        <v>19</v>
      </c>
      <c r="D214" s="17" t="s">
        <v>4405</v>
      </c>
      <c r="E214" s="17" t="s">
        <v>4412</v>
      </c>
      <c r="F214" s="19">
        <v>45000</v>
      </c>
      <c r="G214" s="19">
        <v>30669.27</v>
      </c>
      <c r="H214" s="20">
        <v>14330.73</v>
      </c>
    </row>
    <row r="215" spans="1:8" x14ac:dyDescent="0.25">
      <c r="A215" s="18" t="s">
        <v>296</v>
      </c>
      <c r="B215" s="17" t="s">
        <v>297</v>
      </c>
      <c r="C215" s="17" t="s">
        <v>19</v>
      </c>
      <c r="D215" s="17" t="s">
        <v>4405</v>
      </c>
      <c r="E215" s="17" t="s">
        <v>4412</v>
      </c>
      <c r="F215" s="19">
        <v>14000</v>
      </c>
      <c r="G215" s="19">
        <v>7200.83</v>
      </c>
      <c r="H215" s="20">
        <v>6799.17</v>
      </c>
    </row>
    <row r="216" spans="1:8" x14ac:dyDescent="0.25">
      <c r="A216" s="18" t="s">
        <v>298</v>
      </c>
      <c r="B216" s="17" t="s">
        <v>299</v>
      </c>
      <c r="C216" s="17" t="s">
        <v>19</v>
      </c>
      <c r="D216" s="17" t="s">
        <v>4405</v>
      </c>
      <c r="E216" s="17" t="s">
        <v>4412</v>
      </c>
      <c r="F216" s="19">
        <v>46000</v>
      </c>
      <c r="G216" s="19">
        <v>32375.61</v>
      </c>
      <c r="H216" s="20">
        <v>13624.39</v>
      </c>
    </row>
    <row r="217" spans="1:8" x14ac:dyDescent="0.25">
      <c r="A217" s="18" t="s">
        <v>300</v>
      </c>
      <c r="B217" s="17" t="s">
        <v>301</v>
      </c>
      <c r="C217" s="17" t="s">
        <v>19</v>
      </c>
      <c r="D217" s="17" t="s">
        <v>4405</v>
      </c>
      <c r="E217" s="17" t="s">
        <v>4412</v>
      </c>
      <c r="F217" s="19">
        <v>297500</v>
      </c>
      <c r="G217" s="19">
        <v>297423.34999999998</v>
      </c>
      <c r="H217" s="20">
        <v>76.650000000000006</v>
      </c>
    </row>
    <row r="218" spans="1:8" x14ac:dyDescent="0.25">
      <c r="A218" s="18" t="s">
        <v>302</v>
      </c>
      <c r="B218" s="17" t="s">
        <v>303</v>
      </c>
      <c r="C218" s="17" t="s">
        <v>19</v>
      </c>
      <c r="D218" s="17" t="s">
        <v>4405</v>
      </c>
      <c r="E218" s="17" t="s">
        <v>4412</v>
      </c>
      <c r="F218" s="19">
        <v>85000</v>
      </c>
      <c r="G218" s="19">
        <v>84886.1</v>
      </c>
      <c r="H218" s="20">
        <v>113.9</v>
      </c>
    </row>
    <row r="219" spans="1:8" x14ac:dyDescent="0.25">
      <c r="A219" s="18" t="s">
        <v>304</v>
      </c>
      <c r="B219" s="17" t="s">
        <v>305</v>
      </c>
      <c r="C219" s="17" t="s">
        <v>19</v>
      </c>
      <c r="D219" s="17" t="s">
        <v>4405</v>
      </c>
      <c r="E219" s="17" t="s">
        <v>4412</v>
      </c>
      <c r="F219" s="19">
        <v>25000</v>
      </c>
      <c r="G219" s="19">
        <v>12362.35</v>
      </c>
      <c r="H219" s="20">
        <v>12637.65</v>
      </c>
    </row>
    <row r="220" spans="1:8" x14ac:dyDescent="0.25">
      <c r="A220" s="18" t="s">
        <v>306</v>
      </c>
      <c r="B220" s="17" t="s">
        <v>307</v>
      </c>
      <c r="C220" s="17" t="s">
        <v>19</v>
      </c>
      <c r="D220" s="17" t="s">
        <v>4405</v>
      </c>
      <c r="E220" s="17" t="s">
        <v>4412</v>
      </c>
      <c r="F220" s="19">
        <v>4000</v>
      </c>
      <c r="G220" s="19">
        <v>1138.57</v>
      </c>
      <c r="H220" s="20">
        <v>2861.43</v>
      </c>
    </row>
    <row r="221" spans="1:8" x14ac:dyDescent="0.25">
      <c r="A221" s="18" t="s">
        <v>308</v>
      </c>
      <c r="B221" s="17" t="s">
        <v>309</v>
      </c>
      <c r="C221" s="17" t="s">
        <v>19</v>
      </c>
      <c r="D221" s="17" t="s">
        <v>4405</v>
      </c>
      <c r="E221" s="17" t="s">
        <v>4412</v>
      </c>
      <c r="F221" s="19">
        <v>4000</v>
      </c>
      <c r="G221" s="19">
        <v>2418.44</v>
      </c>
      <c r="H221" s="20">
        <v>1581.56</v>
      </c>
    </row>
    <row r="222" spans="1:8" x14ac:dyDescent="0.25">
      <c r="A222" s="18" t="s">
        <v>0</v>
      </c>
      <c r="B222" s="17" t="s">
        <v>38</v>
      </c>
      <c r="C222" s="17" t="s">
        <v>0</v>
      </c>
      <c r="D222" s="17" t="s">
        <v>0</v>
      </c>
      <c r="E222" s="17" t="s">
        <v>0</v>
      </c>
      <c r="F222" s="19">
        <f>F221+F220+F219+F218+F217+F216+F215+F214+F213+F212+F211+F210+F209+F208+F207+F206+F205+F204+F203+F202+F201+F200+F199+F198+F197+F196+F195</f>
        <v>73226400</v>
      </c>
      <c r="G222" s="19">
        <f>G221+G220+G219+G218+G217+G216+G215+G214+G213+G212+G211+G210+G209+G208+G207+G206+G205+G204+G203+G202+G201+G200+G199+G198+G197+G196+G195</f>
        <v>69042794.390000001</v>
      </c>
      <c r="H222" s="20">
        <f>H221+H220+H219+H218+H217+H216+H215+H214+H213+H212+H211+H210+H209+H208+H207+H206+H205+H204+H203+H202+H201+H200+H199+H198+H197+H196+H195</f>
        <v>4183605.6099999994</v>
      </c>
    </row>
    <row r="223" spans="1:8" x14ac:dyDescent="0.25">
      <c r="A223" s="18" t="s">
        <v>0</v>
      </c>
      <c r="B223" s="17" t="s">
        <v>42</v>
      </c>
      <c r="C223" s="17" t="s">
        <v>0</v>
      </c>
      <c r="D223" s="17" t="s">
        <v>0</v>
      </c>
      <c r="E223" s="17" t="s">
        <v>0</v>
      </c>
      <c r="F223" s="19">
        <f>0</f>
        <v>0</v>
      </c>
      <c r="G223" s="19">
        <f>0</f>
        <v>0</v>
      </c>
      <c r="H223" s="20">
        <f>0</f>
        <v>0</v>
      </c>
    </row>
    <row r="224" spans="1:8" x14ac:dyDescent="0.25">
      <c r="A224" s="18" t="s">
        <v>0</v>
      </c>
      <c r="B224" s="17" t="s">
        <v>43</v>
      </c>
      <c r="C224" s="17" t="s">
        <v>0</v>
      </c>
      <c r="D224" s="17" t="s">
        <v>0</v>
      </c>
      <c r="E224" s="17" t="s">
        <v>0</v>
      </c>
      <c r="F224" s="19">
        <f>F223-F222</f>
        <v>-73226400</v>
      </c>
      <c r="G224" s="19">
        <f>G223-G222</f>
        <v>-69042794.390000001</v>
      </c>
      <c r="H224" s="20">
        <f>H223-H222</f>
        <v>-4183605.6099999994</v>
      </c>
    </row>
    <row r="225" spans="1:8" x14ac:dyDescent="0.25">
      <c r="A225" s="16" t="s">
        <v>310</v>
      </c>
      <c r="B225" s="17" t="s">
        <v>311</v>
      </c>
      <c r="C225" s="17" t="s">
        <v>0</v>
      </c>
      <c r="D225" s="17" t="s">
        <v>0</v>
      </c>
      <c r="E225" s="17" t="s">
        <v>0</v>
      </c>
      <c r="F225" s="8"/>
      <c r="G225" s="8"/>
      <c r="H225" s="9"/>
    </row>
    <row r="226" spans="1:8" x14ac:dyDescent="0.25">
      <c r="A226" s="18" t="s">
        <v>312</v>
      </c>
      <c r="B226" s="17" t="s">
        <v>78</v>
      </c>
      <c r="C226" s="17" t="s">
        <v>79</v>
      </c>
      <c r="D226" s="17" t="s">
        <v>4405</v>
      </c>
      <c r="E226" s="17" t="s">
        <v>1073</v>
      </c>
      <c r="F226" s="19">
        <v>300500</v>
      </c>
      <c r="G226" s="19">
        <v>428643.09</v>
      </c>
      <c r="H226" s="20">
        <v>-128143.09</v>
      </c>
    </row>
    <row r="227" spans="1:8" x14ac:dyDescent="0.25">
      <c r="A227" s="18" t="s">
        <v>313</v>
      </c>
      <c r="B227" s="17" t="s">
        <v>81</v>
      </c>
      <c r="C227" s="17" t="s">
        <v>79</v>
      </c>
      <c r="D227" s="17" t="s">
        <v>4405</v>
      </c>
      <c r="E227" s="17" t="s">
        <v>1073</v>
      </c>
      <c r="F227" s="19">
        <v>110500</v>
      </c>
      <c r="G227" s="19">
        <v>126701.94</v>
      </c>
      <c r="H227" s="20">
        <v>-16201.94</v>
      </c>
    </row>
    <row r="228" spans="1:8" x14ac:dyDescent="0.25">
      <c r="A228" s="18" t="s">
        <v>314</v>
      </c>
      <c r="B228" s="17" t="s">
        <v>83</v>
      </c>
      <c r="C228" s="17" t="s">
        <v>79</v>
      </c>
      <c r="D228" s="17" t="s">
        <v>4405</v>
      </c>
      <c r="E228" s="17" t="s">
        <v>1073</v>
      </c>
      <c r="F228" s="19">
        <v>102000</v>
      </c>
      <c r="G228" s="19">
        <v>73847.86</v>
      </c>
      <c r="H228" s="20">
        <v>28152.14</v>
      </c>
    </row>
    <row r="229" spans="1:8" x14ac:dyDescent="0.25">
      <c r="A229" s="18" t="s">
        <v>315</v>
      </c>
      <c r="B229" s="17" t="s">
        <v>316</v>
      </c>
      <c r="C229" s="17" t="s">
        <v>79</v>
      </c>
      <c r="D229" s="17" t="s">
        <v>4408</v>
      </c>
      <c r="E229" s="17" t="s">
        <v>4429</v>
      </c>
      <c r="F229" s="19">
        <v>7200</v>
      </c>
      <c r="G229" s="19">
        <v>5655.27</v>
      </c>
      <c r="H229" s="20">
        <v>1544.73</v>
      </c>
    </row>
    <row r="230" spans="1:8" x14ac:dyDescent="0.25">
      <c r="A230" s="18" t="s">
        <v>317</v>
      </c>
      <c r="B230" s="17" t="s">
        <v>318</v>
      </c>
      <c r="C230" s="17" t="s">
        <v>86</v>
      </c>
      <c r="D230" s="17" t="s">
        <v>4405</v>
      </c>
      <c r="E230" s="17" t="s">
        <v>4429</v>
      </c>
      <c r="F230" s="19">
        <v>16500</v>
      </c>
      <c r="G230" s="19">
        <v>17570.900000000001</v>
      </c>
      <c r="H230" s="20">
        <v>-1070.9000000000001</v>
      </c>
    </row>
    <row r="231" spans="1:8" x14ac:dyDescent="0.25">
      <c r="A231" s="18" t="s">
        <v>319</v>
      </c>
      <c r="B231" s="17" t="s">
        <v>85</v>
      </c>
      <c r="C231" s="17" t="s">
        <v>86</v>
      </c>
      <c r="D231" s="17" t="s">
        <v>4405</v>
      </c>
      <c r="E231" s="17" t="s">
        <v>4429</v>
      </c>
      <c r="F231" s="19">
        <v>1100000</v>
      </c>
      <c r="G231" s="19">
        <v>921266.65</v>
      </c>
      <c r="H231" s="20">
        <v>178733.35</v>
      </c>
    </row>
    <row r="232" spans="1:8" x14ac:dyDescent="0.25">
      <c r="A232" s="18" t="s">
        <v>320</v>
      </c>
      <c r="B232" s="17" t="s">
        <v>88</v>
      </c>
      <c r="C232" s="17" t="s">
        <v>89</v>
      </c>
      <c r="D232" s="17" t="s">
        <v>4405</v>
      </c>
      <c r="E232" s="17" t="s">
        <v>4429</v>
      </c>
      <c r="F232" s="19">
        <v>50000</v>
      </c>
      <c r="G232" s="19">
        <v>37797.68</v>
      </c>
      <c r="H232" s="20">
        <v>12202.32</v>
      </c>
    </row>
    <row r="233" spans="1:8" x14ac:dyDescent="0.25">
      <c r="A233" s="18" t="s">
        <v>321</v>
      </c>
      <c r="B233" s="17" t="s">
        <v>322</v>
      </c>
      <c r="C233" s="17" t="s">
        <v>79</v>
      </c>
      <c r="D233" s="17" t="s">
        <v>4405</v>
      </c>
      <c r="E233" s="17" t="s">
        <v>4429</v>
      </c>
      <c r="F233" s="19">
        <v>1800</v>
      </c>
      <c r="G233" s="19">
        <v>45498.04</v>
      </c>
      <c r="H233" s="20">
        <v>-43698.04</v>
      </c>
    </row>
    <row r="234" spans="1:8" x14ac:dyDescent="0.25">
      <c r="A234" s="18" t="s">
        <v>323</v>
      </c>
      <c r="B234" s="17" t="s">
        <v>94</v>
      </c>
      <c r="C234" s="17" t="s">
        <v>95</v>
      </c>
      <c r="D234" s="17" t="s">
        <v>4405</v>
      </c>
      <c r="E234" s="17" t="s">
        <v>1073</v>
      </c>
      <c r="F234" s="19">
        <v>5000</v>
      </c>
      <c r="G234" s="19">
        <v>2639.31</v>
      </c>
      <c r="H234" s="20">
        <v>2360.69</v>
      </c>
    </row>
    <row r="235" spans="1:8" x14ac:dyDescent="0.25">
      <c r="A235" s="18" t="s">
        <v>324</v>
      </c>
      <c r="B235" s="17" t="s">
        <v>325</v>
      </c>
      <c r="C235" s="17" t="s">
        <v>86</v>
      </c>
      <c r="D235" s="17" t="s">
        <v>4405</v>
      </c>
      <c r="E235" s="17" t="s">
        <v>1073</v>
      </c>
      <c r="F235" s="19">
        <v>100</v>
      </c>
      <c r="G235" s="19">
        <v>0</v>
      </c>
      <c r="H235" s="20">
        <v>100</v>
      </c>
    </row>
    <row r="236" spans="1:8" x14ac:dyDescent="0.25">
      <c r="A236" s="18" t="s">
        <v>326</v>
      </c>
      <c r="B236" s="17" t="s">
        <v>157</v>
      </c>
      <c r="C236" s="17" t="s">
        <v>86</v>
      </c>
      <c r="D236" s="17" t="s">
        <v>4405</v>
      </c>
      <c r="E236" s="17" t="s">
        <v>1073</v>
      </c>
      <c r="F236" s="19">
        <v>750000</v>
      </c>
      <c r="G236" s="19">
        <v>328272.52</v>
      </c>
      <c r="H236" s="20">
        <v>421727.48</v>
      </c>
    </row>
    <row r="237" spans="1:8" x14ac:dyDescent="0.25">
      <c r="A237" s="18" t="s">
        <v>327</v>
      </c>
      <c r="B237" s="17" t="s">
        <v>328</v>
      </c>
      <c r="C237" s="17" t="s">
        <v>86</v>
      </c>
      <c r="D237" s="17" t="s">
        <v>4405</v>
      </c>
      <c r="E237" s="17" t="s">
        <v>1073</v>
      </c>
      <c r="F237" s="19">
        <v>102000</v>
      </c>
      <c r="G237" s="19">
        <v>107261.36</v>
      </c>
      <c r="H237" s="20">
        <v>-5261.36</v>
      </c>
    </row>
    <row r="238" spans="1:8" x14ac:dyDescent="0.25">
      <c r="A238" s="18" t="s">
        <v>329</v>
      </c>
      <c r="B238" s="17" t="s">
        <v>330</v>
      </c>
      <c r="C238" s="17" t="s">
        <v>19</v>
      </c>
      <c r="D238" s="17" t="s">
        <v>4405</v>
      </c>
      <c r="E238" s="17" t="s">
        <v>1073</v>
      </c>
      <c r="F238" s="19">
        <v>46000</v>
      </c>
      <c r="G238" s="19">
        <v>41924.720000000001</v>
      </c>
      <c r="H238" s="20">
        <v>4075.28</v>
      </c>
    </row>
    <row r="239" spans="1:8" x14ac:dyDescent="0.25">
      <c r="A239" s="18" t="s">
        <v>331</v>
      </c>
      <c r="B239" s="17" t="s">
        <v>99</v>
      </c>
      <c r="C239" s="17" t="s">
        <v>19</v>
      </c>
      <c r="D239" s="17" t="s">
        <v>4405</v>
      </c>
      <c r="E239" s="17" t="s">
        <v>1073</v>
      </c>
      <c r="F239" s="19">
        <v>187000</v>
      </c>
      <c r="G239" s="19">
        <v>175786.45</v>
      </c>
      <c r="H239" s="20">
        <v>11213.55</v>
      </c>
    </row>
    <row r="240" spans="1:8" x14ac:dyDescent="0.25">
      <c r="A240" s="18" t="s">
        <v>332</v>
      </c>
      <c r="B240" s="17" t="s">
        <v>101</v>
      </c>
      <c r="C240" s="17" t="s">
        <v>19</v>
      </c>
      <c r="D240" s="17" t="s">
        <v>4405</v>
      </c>
      <c r="E240" s="17" t="s">
        <v>1073</v>
      </c>
      <c r="F240" s="19">
        <v>814700</v>
      </c>
      <c r="G240" s="19">
        <v>389571.27</v>
      </c>
      <c r="H240" s="20">
        <v>425128.73</v>
      </c>
    </row>
    <row r="241" spans="1:8" x14ac:dyDescent="0.25">
      <c r="A241" s="18" t="s">
        <v>333</v>
      </c>
      <c r="B241" s="17" t="s">
        <v>334</v>
      </c>
      <c r="C241" s="17" t="s">
        <v>19</v>
      </c>
      <c r="D241" s="17" t="s">
        <v>4405</v>
      </c>
      <c r="E241" s="17" t="s">
        <v>4430</v>
      </c>
      <c r="F241" s="19">
        <v>10000</v>
      </c>
      <c r="G241" s="19">
        <v>420</v>
      </c>
      <c r="H241" s="20">
        <v>9580</v>
      </c>
    </row>
    <row r="242" spans="1:8" x14ac:dyDescent="0.25">
      <c r="A242" s="18" t="s">
        <v>335</v>
      </c>
      <c r="B242" s="17" t="s">
        <v>336</v>
      </c>
      <c r="C242" s="17" t="s">
        <v>19</v>
      </c>
      <c r="D242" s="17" t="s">
        <v>4405</v>
      </c>
      <c r="E242" s="17" t="s">
        <v>4430</v>
      </c>
      <c r="F242" s="19">
        <v>10000</v>
      </c>
      <c r="G242" s="19">
        <v>6266.14</v>
      </c>
      <c r="H242" s="20">
        <v>3733.86</v>
      </c>
    </row>
    <row r="243" spans="1:8" x14ac:dyDescent="0.25">
      <c r="A243" s="18" t="s">
        <v>337</v>
      </c>
      <c r="B243" s="17" t="s">
        <v>83</v>
      </c>
      <c r="C243" s="17" t="s">
        <v>79</v>
      </c>
      <c r="D243" s="17" t="s">
        <v>4409</v>
      </c>
      <c r="E243" s="17" t="s">
        <v>4420</v>
      </c>
      <c r="F243" s="19">
        <v>55000</v>
      </c>
      <c r="G243" s="19">
        <v>51134.1</v>
      </c>
      <c r="H243" s="20">
        <v>3865.9</v>
      </c>
    </row>
    <row r="244" spans="1:8" x14ac:dyDescent="0.25">
      <c r="A244" s="18" t="s">
        <v>338</v>
      </c>
      <c r="B244" s="17" t="s">
        <v>339</v>
      </c>
      <c r="C244" s="17" t="s">
        <v>48</v>
      </c>
      <c r="D244" s="17" t="s">
        <v>4409</v>
      </c>
      <c r="E244" s="17" t="s">
        <v>4420</v>
      </c>
      <c r="F244" s="19">
        <v>80800</v>
      </c>
      <c r="G244" s="19">
        <v>73160.89</v>
      </c>
      <c r="H244" s="20">
        <v>7639.11</v>
      </c>
    </row>
    <row r="245" spans="1:8" x14ac:dyDescent="0.25">
      <c r="A245" s="18" t="s">
        <v>340</v>
      </c>
      <c r="B245" s="17" t="s">
        <v>78</v>
      </c>
      <c r="C245" s="17" t="s">
        <v>79</v>
      </c>
      <c r="D245" s="17" t="s">
        <v>4405</v>
      </c>
      <c r="E245" s="17" t="s">
        <v>4416</v>
      </c>
      <c r="F245" s="19">
        <v>10000</v>
      </c>
      <c r="G245" s="19">
        <v>0</v>
      </c>
      <c r="H245" s="20">
        <v>10000</v>
      </c>
    </row>
    <row r="246" spans="1:8" x14ac:dyDescent="0.25">
      <c r="A246" s="18" t="s">
        <v>341</v>
      </c>
      <c r="B246" s="17" t="s">
        <v>91</v>
      </c>
      <c r="C246" s="17" t="s">
        <v>92</v>
      </c>
      <c r="D246" s="17" t="s">
        <v>4405</v>
      </c>
      <c r="E246" s="17" t="s">
        <v>4416</v>
      </c>
      <c r="F246" s="19">
        <v>59500</v>
      </c>
      <c r="G246" s="19">
        <v>0</v>
      </c>
      <c r="H246" s="20">
        <v>59500</v>
      </c>
    </row>
    <row r="247" spans="1:8" x14ac:dyDescent="0.25">
      <c r="A247" s="18" t="s">
        <v>342</v>
      </c>
      <c r="B247" s="17" t="s">
        <v>154</v>
      </c>
      <c r="C247" s="17" t="s">
        <v>155</v>
      </c>
      <c r="D247" s="17" t="s">
        <v>4405</v>
      </c>
      <c r="E247" s="17" t="s">
        <v>4416</v>
      </c>
      <c r="F247" s="19">
        <v>10000</v>
      </c>
      <c r="G247" s="19">
        <v>0</v>
      </c>
      <c r="H247" s="20">
        <v>10000</v>
      </c>
    </row>
    <row r="248" spans="1:8" x14ac:dyDescent="0.25">
      <c r="A248" s="18" t="s">
        <v>343</v>
      </c>
      <c r="B248" s="17" t="s">
        <v>99</v>
      </c>
      <c r="C248" s="17" t="s">
        <v>19</v>
      </c>
      <c r="D248" s="17" t="s">
        <v>4405</v>
      </c>
      <c r="E248" s="17" t="s">
        <v>4416</v>
      </c>
      <c r="F248" s="19">
        <v>50000</v>
      </c>
      <c r="G248" s="19">
        <v>98148</v>
      </c>
      <c r="H248" s="20">
        <v>-48148</v>
      </c>
    </row>
    <row r="249" spans="1:8" x14ac:dyDescent="0.25">
      <c r="A249" s="18" t="s">
        <v>344</v>
      </c>
      <c r="B249" s="17" t="s">
        <v>101</v>
      </c>
      <c r="C249" s="17" t="s">
        <v>19</v>
      </c>
      <c r="D249" s="17" t="s">
        <v>4405</v>
      </c>
      <c r="E249" s="17" t="s">
        <v>4416</v>
      </c>
      <c r="F249" s="19">
        <v>670000</v>
      </c>
      <c r="G249" s="19">
        <v>638872.13</v>
      </c>
      <c r="H249" s="20">
        <v>31127.87</v>
      </c>
    </row>
    <row r="250" spans="1:8" x14ac:dyDescent="0.25">
      <c r="A250" s="18" t="s">
        <v>345</v>
      </c>
      <c r="B250" s="17" t="s">
        <v>99</v>
      </c>
      <c r="C250" s="17" t="s">
        <v>19</v>
      </c>
      <c r="D250" s="17" t="s">
        <v>4410</v>
      </c>
      <c r="E250" s="17" t="s">
        <v>4416</v>
      </c>
      <c r="F250" s="19">
        <v>100</v>
      </c>
      <c r="G250" s="19">
        <v>0</v>
      </c>
      <c r="H250" s="20">
        <v>100</v>
      </c>
    </row>
    <row r="251" spans="1:8" x14ac:dyDescent="0.25">
      <c r="A251" s="18" t="s">
        <v>346</v>
      </c>
      <c r="B251" s="17" t="s">
        <v>101</v>
      </c>
      <c r="C251" s="17" t="s">
        <v>19</v>
      </c>
      <c r="D251" s="17" t="s">
        <v>4410</v>
      </c>
      <c r="E251" s="17" t="s">
        <v>4416</v>
      </c>
      <c r="F251" s="19">
        <v>100</v>
      </c>
      <c r="G251" s="19">
        <v>11400</v>
      </c>
      <c r="H251" s="20">
        <v>-11300</v>
      </c>
    </row>
    <row r="252" spans="1:8" x14ac:dyDescent="0.25">
      <c r="A252" s="18" t="s">
        <v>347</v>
      </c>
      <c r="B252" s="17" t="s">
        <v>78</v>
      </c>
      <c r="C252" s="17" t="s">
        <v>79</v>
      </c>
      <c r="D252" s="17" t="s">
        <v>4408</v>
      </c>
      <c r="E252" s="17" t="s">
        <v>4431</v>
      </c>
      <c r="F252" s="19">
        <v>10000</v>
      </c>
      <c r="G252" s="19">
        <v>9907.36</v>
      </c>
      <c r="H252" s="20">
        <v>92.64</v>
      </c>
    </row>
    <row r="253" spans="1:8" x14ac:dyDescent="0.25">
      <c r="A253" s="18" t="s">
        <v>348</v>
      </c>
      <c r="B253" s="17" t="s">
        <v>349</v>
      </c>
      <c r="C253" s="17" t="s">
        <v>95</v>
      </c>
      <c r="D253" s="17" t="s">
        <v>4408</v>
      </c>
      <c r="E253" s="17" t="s">
        <v>4431</v>
      </c>
      <c r="F253" s="19">
        <v>1000</v>
      </c>
      <c r="G253" s="19">
        <v>0</v>
      </c>
      <c r="H253" s="20">
        <v>1000</v>
      </c>
    </row>
    <row r="254" spans="1:8" x14ac:dyDescent="0.25">
      <c r="A254" s="18" t="s">
        <v>350</v>
      </c>
      <c r="B254" s="17" t="s">
        <v>101</v>
      </c>
      <c r="C254" s="17" t="s">
        <v>19</v>
      </c>
      <c r="D254" s="17" t="s">
        <v>4408</v>
      </c>
      <c r="E254" s="17" t="s">
        <v>4431</v>
      </c>
      <c r="F254" s="19">
        <v>3000</v>
      </c>
      <c r="G254" s="19">
        <v>0</v>
      </c>
      <c r="H254" s="20">
        <v>3000</v>
      </c>
    </row>
    <row r="255" spans="1:8" x14ac:dyDescent="0.25">
      <c r="A255" s="18" t="s">
        <v>351</v>
      </c>
      <c r="B255" s="17" t="s">
        <v>88</v>
      </c>
      <c r="C255" s="17" t="s">
        <v>89</v>
      </c>
      <c r="D255" s="17" t="s">
        <v>4405</v>
      </c>
      <c r="E255" s="17" t="s">
        <v>4430</v>
      </c>
      <c r="F255" s="19">
        <v>15000</v>
      </c>
      <c r="G255" s="19">
        <v>13368.84</v>
      </c>
      <c r="H255" s="20">
        <v>1631.16</v>
      </c>
    </row>
    <row r="256" spans="1:8" x14ac:dyDescent="0.25">
      <c r="A256" s="18" t="s">
        <v>352</v>
      </c>
      <c r="B256" s="17" t="s">
        <v>107</v>
      </c>
      <c r="C256" s="17" t="s">
        <v>19</v>
      </c>
      <c r="D256" s="17" t="s">
        <v>4405</v>
      </c>
      <c r="E256" s="17" t="s">
        <v>4430</v>
      </c>
      <c r="F256" s="19">
        <v>20000</v>
      </c>
      <c r="G256" s="19">
        <v>5406.97</v>
      </c>
      <c r="H256" s="20">
        <v>14593.03</v>
      </c>
    </row>
    <row r="257" spans="1:8" x14ac:dyDescent="0.25">
      <c r="A257" s="18" t="s">
        <v>353</v>
      </c>
      <c r="B257" s="17" t="s">
        <v>154</v>
      </c>
      <c r="C257" s="17" t="s">
        <v>155</v>
      </c>
      <c r="D257" s="17" t="s">
        <v>4405</v>
      </c>
      <c r="E257" s="17" t="s">
        <v>4412</v>
      </c>
      <c r="F257" s="19">
        <v>100</v>
      </c>
      <c r="G257" s="19">
        <v>0</v>
      </c>
      <c r="H257" s="20">
        <v>100</v>
      </c>
    </row>
    <row r="258" spans="1:8" x14ac:dyDescent="0.25">
      <c r="A258" s="18" t="s">
        <v>354</v>
      </c>
      <c r="B258" s="17" t="s">
        <v>355</v>
      </c>
      <c r="C258" s="17" t="s">
        <v>19</v>
      </c>
      <c r="D258" s="17" t="s">
        <v>4405</v>
      </c>
      <c r="E258" s="17" t="s">
        <v>1073</v>
      </c>
      <c r="F258" s="19">
        <v>2000000</v>
      </c>
      <c r="G258" s="19">
        <v>2000000</v>
      </c>
      <c r="H258" s="20">
        <v>0</v>
      </c>
    </row>
    <row r="259" spans="1:8" x14ac:dyDescent="0.25">
      <c r="A259" s="18" t="s">
        <v>356</v>
      </c>
      <c r="B259" s="17" t="s">
        <v>357</v>
      </c>
      <c r="C259" s="17" t="s">
        <v>19</v>
      </c>
      <c r="D259" s="17" t="s">
        <v>4405</v>
      </c>
      <c r="E259" s="17" t="s">
        <v>4412</v>
      </c>
      <c r="F259" s="19">
        <v>1200</v>
      </c>
      <c r="G259" s="19">
        <v>507.89</v>
      </c>
      <c r="H259" s="20">
        <v>692.11</v>
      </c>
    </row>
    <row r="260" spans="1:8" x14ac:dyDescent="0.25">
      <c r="A260" s="18" t="s">
        <v>358</v>
      </c>
      <c r="B260" s="17" t="s">
        <v>99</v>
      </c>
      <c r="C260" s="17" t="s">
        <v>19</v>
      </c>
      <c r="D260" s="17" t="s">
        <v>4405</v>
      </c>
      <c r="E260" s="17" t="s">
        <v>4412</v>
      </c>
      <c r="F260" s="19">
        <v>1000</v>
      </c>
      <c r="G260" s="19">
        <v>1583</v>
      </c>
      <c r="H260" s="20">
        <v>-583</v>
      </c>
    </row>
    <row r="261" spans="1:8" x14ac:dyDescent="0.25">
      <c r="A261" s="18" t="s">
        <v>359</v>
      </c>
      <c r="B261" s="17" t="s">
        <v>101</v>
      </c>
      <c r="C261" s="17" t="s">
        <v>19</v>
      </c>
      <c r="D261" s="17" t="s">
        <v>4405</v>
      </c>
      <c r="E261" s="17" t="s">
        <v>4432</v>
      </c>
      <c r="F261" s="19">
        <v>130000</v>
      </c>
      <c r="G261" s="19">
        <v>118031.05</v>
      </c>
      <c r="H261" s="20">
        <v>11968.95</v>
      </c>
    </row>
    <row r="262" spans="1:8" x14ac:dyDescent="0.25">
      <c r="A262" s="18" t="s">
        <v>360</v>
      </c>
      <c r="B262" s="17" t="s">
        <v>361</v>
      </c>
      <c r="C262" s="17" t="s">
        <v>19</v>
      </c>
      <c r="D262" s="17" t="s">
        <v>4405</v>
      </c>
      <c r="E262" s="17" t="s">
        <v>4432</v>
      </c>
      <c r="F262" s="19">
        <v>5000</v>
      </c>
      <c r="G262" s="19">
        <v>3053</v>
      </c>
      <c r="H262" s="20">
        <v>1947</v>
      </c>
    </row>
    <row r="263" spans="1:8" x14ac:dyDescent="0.25">
      <c r="A263" s="18" t="s">
        <v>0</v>
      </c>
      <c r="B263" s="17" t="s">
        <v>38</v>
      </c>
      <c r="C263" s="17" t="s">
        <v>0</v>
      </c>
      <c r="D263" s="17" t="s">
        <v>0</v>
      </c>
      <c r="E263" s="17" t="s">
        <v>0</v>
      </c>
      <c r="F263" s="19">
        <f>F262+F261+F260+F259+F258+F257+F256+F255+F254+F253+F252+F251+F250+F249+F248+F247+F246+F245+F244+F243+F242+F241+F240+F239+F238+F237+F236+F235+F234+F233+F232+F231+F230+F229+F228+F227+F226</f>
        <v>6735100</v>
      </c>
      <c r="G263" s="19">
        <f>G262+G261+G260+G259+G258+G257+G256+G255+G254+G253+G252+G251+G250+G249+G248+G247+G246+G245+G244+G243+G242+G241+G240+G239+G238+G237+G236+G235+G234+G233+G232+G231+G230+G229+G228+G227+G226</f>
        <v>5733696.4300000016</v>
      </c>
      <c r="H263" s="20">
        <f>H262+H261+H260+H259+H258+H257+H256+H255+H254+H253+H252+H251+H250+H249+H248+H247+H246+H245+H244+H243+H242+H241+H240+H239+H238+H237+H236+H235+H234+H233+H232+H231+H230+H229+H228+H227+H226</f>
        <v>1001403.57</v>
      </c>
    </row>
    <row r="264" spans="1:8" x14ac:dyDescent="0.25">
      <c r="A264" s="18" t="s">
        <v>362</v>
      </c>
      <c r="B264" s="17" t="s">
        <v>363</v>
      </c>
      <c r="C264" s="17" t="s">
        <v>113</v>
      </c>
      <c r="D264" s="17" t="s">
        <v>4405</v>
      </c>
      <c r="E264" s="17" t="s">
        <v>1073</v>
      </c>
      <c r="F264" s="19">
        <v>100</v>
      </c>
      <c r="G264" s="19">
        <v>335</v>
      </c>
      <c r="H264" s="20">
        <v>-235</v>
      </c>
    </row>
    <row r="265" spans="1:8" x14ac:dyDescent="0.25">
      <c r="A265" s="18" t="s">
        <v>364</v>
      </c>
      <c r="B265" s="17" t="s">
        <v>365</v>
      </c>
      <c r="C265" s="17" t="s">
        <v>261</v>
      </c>
      <c r="D265" s="17" t="s">
        <v>4405</v>
      </c>
      <c r="E265" s="17" t="s">
        <v>1073</v>
      </c>
      <c r="F265" s="19">
        <v>100</v>
      </c>
      <c r="G265" s="19">
        <v>119.79</v>
      </c>
      <c r="H265" s="20">
        <v>-19.79</v>
      </c>
    </row>
    <row r="266" spans="1:8" x14ac:dyDescent="0.25">
      <c r="A266" s="18" t="s">
        <v>366</v>
      </c>
      <c r="B266" s="17" t="s">
        <v>367</v>
      </c>
      <c r="C266" s="17" t="s">
        <v>368</v>
      </c>
      <c r="D266" s="17" t="s">
        <v>4405</v>
      </c>
      <c r="E266" s="17" t="s">
        <v>1073</v>
      </c>
      <c r="F266" s="19">
        <v>20000</v>
      </c>
      <c r="G266" s="19">
        <v>17305.27</v>
      </c>
      <c r="H266" s="20">
        <v>2694.73</v>
      </c>
    </row>
    <row r="267" spans="1:8" x14ac:dyDescent="0.25">
      <c r="A267" s="18" t="s">
        <v>369</v>
      </c>
      <c r="B267" s="17" t="s">
        <v>370</v>
      </c>
      <c r="C267" s="17" t="s">
        <v>368</v>
      </c>
      <c r="D267" s="17" t="s">
        <v>4405</v>
      </c>
      <c r="E267" s="17" t="s">
        <v>4416</v>
      </c>
      <c r="F267" s="19">
        <v>269000</v>
      </c>
      <c r="G267" s="19">
        <v>128317.47</v>
      </c>
      <c r="H267" s="20">
        <v>140682.53</v>
      </c>
    </row>
    <row r="268" spans="1:8" x14ac:dyDescent="0.25">
      <c r="A268" s="18" t="s">
        <v>371</v>
      </c>
      <c r="B268" s="17" t="s">
        <v>372</v>
      </c>
      <c r="C268" s="17" t="s">
        <v>373</v>
      </c>
      <c r="D268" s="17" t="s">
        <v>4405</v>
      </c>
      <c r="E268" s="17" t="s">
        <v>1073</v>
      </c>
      <c r="F268" s="19">
        <v>100</v>
      </c>
      <c r="G268" s="19">
        <v>117.18</v>
      </c>
      <c r="H268" s="20">
        <v>-17.18</v>
      </c>
    </row>
    <row r="269" spans="1:8" x14ac:dyDescent="0.25">
      <c r="A269" s="18" t="s">
        <v>374</v>
      </c>
      <c r="B269" s="17" t="s">
        <v>375</v>
      </c>
      <c r="C269" s="17" t="s">
        <v>376</v>
      </c>
      <c r="D269" s="17" t="s">
        <v>4405</v>
      </c>
      <c r="E269" s="17" t="s">
        <v>1073</v>
      </c>
      <c r="F269" s="19">
        <v>100</v>
      </c>
      <c r="G269" s="19">
        <v>0</v>
      </c>
      <c r="H269" s="20">
        <v>100</v>
      </c>
    </row>
    <row r="270" spans="1:8" x14ac:dyDescent="0.25">
      <c r="A270" s="18" t="s">
        <v>377</v>
      </c>
      <c r="B270" s="17" t="s">
        <v>378</v>
      </c>
      <c r="C270" s="17" t="s">
        <v>261</v>
      </c>
      <c r="D270" s="17" t="s">
        <v>4405</v>
      </c>
      <c r="E270" s="17" t="s">
        <v>4412</v>
      </c>
      <c r="F270" s="19">
        <v>1500</v>
      </c>
      <c r="G270" s="19">
        <v>1560</v>
      </c>
      <c r="H270" s="20">
        <v>-60</v>
      </c>
    </row>
    <row r="271" spans="1:8" x14ac:dyDescent="0.25">
      <c r="A271" s="18" t="s">
        <v>379</v>
      </c>
      <c r="B271" s="17" t="s">
        <v>380</v>
      </c>
      <c r="C271" s="17" t="s">
        <v>261</v>
      </c>
      <c r="D271" s="17" t="s">
        <v>4405</v>
      </c>
      <c r="E271" s="17" t="s">
        <v>1073</v>
      </c>
      <c r="F271" s="19">
        <v>100</v>
      </c>
      <c r="G271" s="19">
        <v>24177.5</v>
      </c>
      <c r="H271" s="20">
        <v>-24077.5</v>
      </c>
    </row>
    <row r="272" spans="1:8" x14ac:dyDescent="0.25">
      <c r="A272" s="18" t="s">
        <v>381</v>
      </c>
      <c r="B272" s="17" t="s">
        <v>380</v>
      </c>
      <c r="C272" s="17" t="s">
        <v>261</v>
      </c>
      <c r="D272" s="17" t="s">
        <v>4405</v>
      </c>
      <c r="E272" s="17" t="s">
        <v>4416</v>
      </c>
      <c r="F272" s="19">
        <v>284300</v>
      </c>
      <c r="G272" s="19">
        <v>225190.67</v>
      </c>
      <c r="H272" s="20">
        <v>59109.33</v>
      </c>
    </row>
    <row r="273" spans="1:8" x14ac:dyDescent="0.25">
      <c r="A273" s="18" t="s">
        <v>382</v>
      </c>
      <c r="B273" s="17" t="s">
        <v>383</v>
      </c>
      <c r="C273" s="17" t="s">
        <v>368</v>
      </c>
      <c r="D273" s="17" t="s">
        <v>4405</v>
      </c>
      <c r="E273" s="17" t="s">
        <v>4432</v>
      </c>
      <c r="F273" s="19">
        <v>100</v>
      </c>
      <c r="G273" s="19">
        <v>0</v>
      </c>
      <c r="H273" s="20">
        <v>100</v>
      </c>
    </row>
    <row r="274" spans="1:8" x14ac:dyDescent="0.25">
      <c r="A274" s="18" t="s">
        <v>384</v>
      </c>
      <c r="B274" s="17" t="s">
        <v>385</v>
      </c>
      <c r="C274" s="17" t="s">
        <v>368</v>
      </c>
      <c r="D274" s="17" t="s">
        <v>4405</v>
      </c>
      <c r="E274" s="17" t="s">
        <v>1073</v>
      </c>
      <c r="F274" s="19">
        <v>40000</v>
      </c>
      <c r="G274" s="19">
        <v>41949.29</v>
      </c>
      <c r="H274" s="20">
        <v>-1949.29</v>
      </c>
    </row>
    <row r="275" spans="1:8" x14ac:dyDescent="0.25">
      <c r="A275" s="18" t="s">
        <v>0</v>
      </c>
      <c r="B275" s="17" t="s">
        <v>42</v>
      </c>
      <c r="C275" s="17" t="s">
        <v>0</v>
      </c>
      <c r="D275" s="17" t="s">
        <v>0</v>
      </c>
      <c r="E275" s="17" t="s">
        <v>0</v>
      </c>
      <c r="F275" s="19">
        <f>F274+F273+F272+F271+F270+F269+F268+F267+F266+F265+F264</f>
        <v>615400</v>
      </c>
      <c r="G275" s="19">
        <f>G274+G273+G272+G271+G270+G269+G268+G267+G266+G265+G264</f>
        <v>439072.17</v>
      </c>
      <c r="H275" s="20">
        <f>H274+H273+H272+H271+H270+H269+H268+H267+H266+H265+H264</f>
        <v>176327.83000000002</v>
      </c>
    </row>
    <row r="276" spans="1:8" x14ac:dyDescent="0.25">
      <c r="A276" s="18" t="s">
        <v>0</v>
      </c>
      <c r="B276" s="17" t="s">
        <v>43</v>
      </c>
      <c r="C276" s="17" t="s">
        <v>0</v>
      </c>
      <c r="D276" s="17" t="s">
        <v>0</v>
      </c>
      <c r="E276" s="17" t="s">
        <v>0</v>
      </c>
      <c r="F276" s="19">
        <f>F275-F263</f>
        <v>-6119700</v>
      </c>
      <c r="G276" s="19">
        <f>G275-G263</f>
        <v>-5294624.2600000016</v>
      </c>
      <c r="H276" s="20">
        <f>H275-H263</f>
        <v>-825075.74</v>
      </c>
    </row>
    <row r="277" spans="1:8" x14ac:dyDescent="0.25">
      <c r="A277" s="16" t="s">
        <v>386</v>
      </c>
      <c r="B277" s="17" t="s">
        <v>387</v>
      </c>
      <c r="C277" s="17" t="s">
        <v>0</v>
      </c>
      <c r="D277" s="17" t="s">
        <v>0</v>
      </c>
      <c r="E277" s="17" t="s">
        <v>0</v>
      </c>
      <c r="F277" s="8"/>
      <c r="G277" s="8"/>
      <c r="H277" s="9"/>
    </row>
    <row r="278" spans="1:8" x14ac:dyDescent="0.25">
      <c r="A278" s="18" t="s">
        <v>388</v>
      </c>
      <c r="B278" s="17" t="s">
        <v>389</v>
      </c>
      <c r="C278" s="17" t="s">
        <v>89</v>
      </c>
      <c r="D278" s="17" t="s">
        <v>4405</v>
      </c>
      <c r="E278" s="17" t="s">
        <v>4429</v>
      </c>
      <c r="F278" s="19">
        <v>17013600</v>
      </c>
      <c r="G278" s="19">
        <v>156567.76999999999</v>
      </c>
      <c r="H278" s="20">
        <v>16857032.23</v>
      </c>
    </row>
    <row r="279" spans="1:8" x14ac:dyDescent="0.25">
      <c r="A279" s="18" t="s">
        <v>390</v>
      </c>
      <c r="B279" s="17" t="s">
        <v>391</v>
      </c>
      <c r="C279" s="17" t="s">
        <v>89</v>
      </c>
      <c r="D279" s="17" t="s">
        <v>4405</v>
      </c>
      <c r="E279" s="17" t="s">
        <v>4429</v>
      </c>
      <c r="F279" s="19">
        <v>0</v>
      </c>
      <c r="G279" s="19">
        <v>15580724.68</v>
      </c>
      <c r="H279" s="20">
        <v>-15580724.68</v>
      </c>
    </row>
    <row r="280" spans="1:8" x14ac:dyDescent="0.25">
      <c r="A280" s="18" t="s">
        <v>392</v>
      </c>
      <c r="B280" s="17" t="s">
        <v>393</v>
      </c>
      <c r="C280" s="17" t="s">
        <v>89</v>
      </c>
      <c r="D280" s="17" t="s">
        <v>4405</v>
      </c>
      <c r="E280" s="17" t="s">
        <v>4429</v>
      </c>
      <c r="F280" s="19">
        <v>0</v>
      </c>
      <c r="G280" s="19">
        <v>883546.17</v>
      </c>
      <c r="H280" s="20">
        <v>-883546.17</v>
      </c>
    </row>
    <row r="281" spans="1:8" x14ac:dyDescent="0.25">
      <c r="A281" s="18" t="s">
        <v>394</v>
      </c>
      <c r="B281" s="17" t="s">
        <v>395</v>
      </c>
      <c r="C281" s="17" t="s">
        <v>396</v>
      </c>
      <c r="D281" s="17" t="s">
        <v>4405</v>
      </c>
      <c r="E281" s="17" t="s">
        <v>4429</v>
      </c>
      <c r="F281" s="19">
        <v>100</v>
      </c>
      <c r="G281" s="19">
        <v>0</v>
      </c>
      <c r="H281" s="20">
        <v>100</v>
      </c>
    </row>
    <row r="282" spans="1:8" x14ac:dyDescent="0.25">
      <c r="A282" s="18" t="s">
        <v>397</v>
      </c>
      <c r="B282" s="17" t="s">
        <v>398</v>
      </c>
      <c r="C282" s="17" t="s">
        <v>250</v>
      </c>
      <c r="D282" s="17" t="s">
        <v>4405</v>
      </c>
      <c r="E282" s="17" t="s">
        <v>4429</v>
      </c>
      <c r="F282" s="19">
        <v>1020000</v>
      </c>
      <c r="G282" s="19">
        <v>0</v>
      </c>
      <c r="H282" s="20">
        <v>1020000</v>
      </c>
    </row>
    <row r="283" spans="1:8" x14ac:dyDescent="0.25">
      <c r="A283" s="18" t="s">
        <v>399</v>
      </c>
      <c r="B283" s="17" t="s">
        <v>400</v>
      </c>
      <c r="C283" s="17" t="s">
        <v>250</v>
      </c>
      <c r="D283" s="17" t="s">
        <v>4405</v>
      </c>
      <c r="E283" s="17" t="s">
        <v>4429</v>
      </c>
      <c r="F283" s="19">
        <v>0</v>
      </c>
      <c r="G283" s="19">
        <v>1064602.8999999999</v>
      </c>
      <c r="H283" s="20">
        <v>-1064602.8999999999</v>
      </c>
    </row>
    <row r="284" spans="1:8" x14ac:dyDescent="0.25">
      <c r="A284" s="18" t="s">
        <v>401</v>
      </c>
      <c r="B284" s="17" t="s">
        <v>402</v>
      </c>
      <c r="C284" s="17" t="s">
        <v>250</v>
      </c>
      <c r="D284" s="17" t="s">
        <v>4405</v>
      </c>
      <c r="E284" s="17" t="s">
        <v>4429</v>
      </c>
      <c r="F284" s="19">
        <v>0</v>
      </c>
      <c r="G284" s="19">
        <v>31900.26</v>
      </c>
      <c r="H284" s="20">
        <v>-31900.26</v>
      </c>
    </row>
    <row r="285" spans="1:8" x14ac:dyDescent="0.25">
      <c r="A285" s="18" t="s">
        <v>0</v>
      </c>
      <c r="B285" s="17" t="s">
        <v>38</v>
      </c>
      <c r="C285" s="17" t="s">
        <v>0</v>
      </c>
      <c r="D285" s="17" t="s">
        <v>0</v>
      </c>
      <c r="E285" s="17" t="s">
        <v>0</v>
      </c>
      <c r="F285" s="19">
        <f>F284+F283+F282+F281+F280+F279+F278</f>
        <v>18033700</v>
      </c>
      <c r="G285" s="19">
        <f>G284+G283+G282+G281+G280+G279+G278</f>
        <v>17717341.779999997</v>
      </c>
      <c r="H285" s="20">
        <f>H284+H283+H282+H281+H280+H279+H278</f>
        <v>316358.22000000067</v>
      </c>
    </row>
    <row r="286" spans="1:8" x14ac:dyDescent="0.25">
      <c r="A286" s="18" t="s">
        <v>403</v>
      </c>
      <c r="B286" s="17" t="s">
        <v>404</v>
      </c>
      <c r="C286" s="17" t="s">
        <v>405</v>
      </c>
      <c r="D286" s="17" t="s">
        <v>4405</v>
      </c>
      <c r="E286" s="17" t="s">
        <v>4429</v>
      </c>
      <c r="F286" s="19">
        <v>100</v>
      </c>
      <c r="G286" s="19">
        <v>0</v>
      </c>
      <c r="H286" s="20">
        <v>100</v>
      </c>
    </row>
    <row r="287" spans="1:8" x14ac:dyDescent="0.25">
      <c r="A287" s="18" t="s">
        <v>406</v>
      </c>
      <c r="B287" s="17" t="s">
        <v>372</v>
      </c>
      <c r="C287" s="17" t="s">
        <v>373</v>
      </c>
      <c r="D287" s="17" t="s">
        <v>4405</v>
      </c>
      <c r="E287" s="17" t="s">
        <v>4429</v>
      </c>
      <c r="F287" s="19">
        <v>1271000</v>
      </c>
      <c r="G287" s="19">
        <v>3120</v>
      </c>
      <c r="H287" s="20">
        <v>1267880</v>
      </c>
    </row>
    <row r="288" spans="1:8" x14ac:dyDescent="0.25">
      <c r="A288" s="18" t="s">
        <v>0</v>
      </c>
      <c r="B288" s="17" t="s">
        <v>42</v>
      </c>
      <c r="C288" s="17" t="s">
        <v>0</v>
      </c>
      <c r="D288" s="17" t="s">
        <v>0</v>
      </c>
      <c r="E288" s="17" t="s">
        <v>0</v>
      </c>
      <c r="F288" s="19">
        <f>F287+F286</f>
        <v>1271100</v>
      </c>
      <c r="G288" s="19">
        <f>G287+G286</f>
        <v>3120</v>
      </c>
      <c r="H288" s="20">
        <f>H287+H286</f>
        <v>1267980</v>
      </c>
    </row>
    <row r="289" spans="1:8" x14ac:dyDescent="0.25">
      <c r="A289" s="18" t="s">
        <v>0</v>
      </c>
      <c r="B289" s="17" t="s">
        <v>43</v>
      </c>
      <c r="C289" s="17" t="s">
        <v>0</v>
      </c>
      <c r="D289" s="17" t="s">
        <v>0</v>
      </c>
      <c r="E289" s="17" t="s">
        <v>0</v>
      </c>
      <c r="F289" s="19">
        <f>F288-F285</f>
        <v>-16762600</v>
      </c>
      <c r="G289" s="19">
        <f>G288-G285</f>
        <v>-17714221.779999997</v>
      </c>
      <c r="H289" s="20">
        <f>H288-H285</f>
        <v>951621.77999999933</v>
      </c>
    </row>
    <row r="290" spans="1:8" x14ac:dyDescent="0.25">
      <c r="A290" s="16" t="s">
        <v>407</v>
      </c>
      <c r="B290" s="17" t="s">
        <v>408</v>
      </c>
      <c r="C290" s="17" t="s">
        <v>0</v>
      </c>
      <c r="D290" s="17" t="s">
        <v>0</v>
      </c>
      <c r="E290" s="17" t="s">
        <v>0</v>
      </c>
      <c r="F290" s="8"/>
      <c r="G290" s="8"/>
      <c r="H290" s="9"/>
    </row>
    <row r="291" spans="1:8" x14ac:dyDescent="0.25">
      <c r="A291" s="18" t="s">
        <v>409</v>
      </c>
      <c r="B291" s="17" t="s">
        <v>78</v>
      </c>
      <c r="C291" s="17" t="s">
        <v>79</v>
      </c>
      <c r="D291" s="17" t="s">
        <v>4408</v>
      </c>
      <c r="E291" s="17" t="s">
        <v>4429</v>
      </c>
      <c r="F291" s="19">
        <v>1500</v>
      </c>
      <c r="G291" s="19">
        <v>5912.54</v>
      </c>
      <c r="H291" s="20">
        <v>-4412.54</v>
      </c>
    </row>
    <row r="292" spans="1:8" x14ac:dyDescent="0.25">
      <c r="A292" s="18" t="s">
        <v>410</v>
      </c>
      <c r="B292" s="17" t="s">
        <v>411</v>
      </c>
      <c r="C292" s="17" t="s">
        <v>79</v>
      </c>
      <c r="D292" s="17" t="s">
        <v>4408</v>
      </c>
      <c r="E292" s="17" t="s">
        <v>4429</v>
      </c>
      <c r="F292" s="19">
        <v>30000</v>
      </c>
      <c r="G292" s="19">
        <v>10316.32</v>
      </c>
      <c r="H292" s="20">
        <v>19683.68</v>
      </c>
    </row>
    <row r="293" spans="1:8" x14ac:dyDescent="0.25">
      <c r="A293" s="18" t="s">
        <v>412</v>
      </c>
      <c r="B293" s="17" t="s">
        <v>413</v>
      </c>
      <c r="C293" s="17" t="s">
        <v>89</v>
      </c>
      <c r="D293" s="17" t="s">
        <v>4408</v>
      </c>
      <c r="E293" s="17" t="s">
        <v>4429</v>
      </c>
      <c r="F293" s="19">
        <v>10000</v>
      </c>
      <c r="G293" s="19">
        <v>0</v>
      </c>
      <c r="H293" s="20">
        <v>10000</v>
      </c>
    </row>
    <row r="294" spans="1:8" x14ac:dyDescent="0.25">
      <c r="A294" s="18" t="s">
        <v>414</v>
      </c>
      <c r="B294" s="17" t="s">
        <v>151</v>
      </c>
      <c r="C294" s="17" t="s">
        <v>89</v>
      </c>
      <c r="D294" s="17" t="s">
        <v>4408</v>
      </c>
      <c r="E294" s="17" t="s">
        <v>4429</v>
      </c>
      <c r="F294" s="19">
        <v>280500</v>
      </c>
      <c r="G294" s="19">
        <v>292835.28999999998</v>
      </c>
      <c r="H294" s="20">
        <v>-12335.29</v>
      </c>
    </row>
    <row r="295" spans="1:8" x14ac:dyDescent="0.25">
      <c r="A295" s="18" t="s">
        <v>415</v>
      </c>
      <c r="B295" s="17" t="s">
        <v>416</v>
      </c>
      <c r="C295" s="17" t="s">
        <v>253</v>
      </c>
      <c r="D295" s="17" t="s">
        <v>4408</v>
      </c>
      <c r="E295" s="17" t="s">
        <v>4429</v>
      </c>
      <c r="F295" s="19">
        <v>59500</v>
      </c>
      <c r="G295" s="19">
        <v>0</v>
      </c>
      <c r="H295" s="20">
        <v>59500</v>
      </c>
    </row>
    <row r="296" spans="1:8" x14ac:dyDescent="0.25">
      <c r="A296" s="18" t="s">
        <v>417</v>
      </c>
      <c r="B296" s="17" t="s">
        <v>154</v>
      </c>
      <c r="C296" s="17" t="s">
        <v>155</v>
      </c>
      <c r="D296" s="17" t="s">
        <v>4408</v>
      </c>
      <c r="E296" s="17" t="s">
        <v>4429</v>
      </c>
      <c r="F296" s="19">
        <v>60000</v>
      </c>
      <c r="G296" s="19">
        <v>0</v>
      </c>
      <c r="H296" s="20">
        <v>60000</v>
      </c>
    </row>
    <row r="297" spans="1:8" x14ac:dyDescent="0.25">
      <c r="A297" s="18" t="s">
        <v>418</v>
      </c>
      <c r="B297" s="17" t="s">
        <v>419</v>
      </c>
      <c r="C297" s="17" t="s">
        <v>79</v>
      </c>
      <c r="D297" s="17" t="s">
        <v>4408</v>
      </c>
      <c r="E297" s="17" t="s">
        <v>4429</v>
      </c>
      <c r="F297" s="19">
        <v>187000</v>
      </c>
      <c r="G297" s="19">
        <v>100405.17</v>
      </c>
      <c r="H297" s="20">
        <v>86594.83</v>
      </c>
    </row>
    <row r="298" spans="1:8" x14ac:dyDescent="0.25">
      <c r="A298" s="18" t="s">
        <v>420</v>
      </c>
      <c r="B298" s="17" t="s">
        <v>421</v>
      </c>
      <c r="C298" s="17" t="s">
        <v>79</v>
      </c>
      <c r="D298" s="17" t="s">
        <v>4408</v>
      </c>
      <c r="E298" s="17" t="s">
        <v>4429</v>
      </c>
      <c r="F298" s="19">
        <v>100</v>
      </c>
      <c r="G298" s="19">
        <v>0</v>
      </c>
      <c r="H298" s="20">
        <v>100</v>
      </c>
    </row>
    <row r="299" spans="1:8" x14ac:dyDescent="0.25">
      <c r="A299" s="18" t="s">
        <v>422</v>
      </c>
      <c r="B299" s="17" t="s">
        <v>423</v>
      </c>
      <c r="C299" s="17" t="s">
        <v>95</v>
      </c>
      <c r="D299" s="17" t="s">
        <v>4408</v>
      </c>
      <c r="E299" s="17" t="s">
        <v>4429</v>
      </c>
      <c r="F299" s="19">
        <v>40000</v>
      </c>
      <c r="G299" s="19">
        <v>21960.31</v>
      </c>
      <c r="H299" s="20">
        <v>18039.689999999999</v>
      </c>
    </row>
    <row r="300" spans="1:8" x14ac:dyDescent="0.25">
      <c r="A300" s="18" t="s">
        <v>424</v>
      </c>
      <c r="B300" s="17" t="s">
        <v>328</v>
      </c>
      <c r="C300" s="17" t="s">
        <v>86</v>
      </c>
      <c r="D300" s="17" t="s">
        <v>4408</v>
      </c>
      <c r="E300" s="17" t="s">
        <v>1073</v>
      </c>
      <c r="F300" s="19">
        <v>221000</v>
      </c>
      <c r="G300" s="19">
        <v>239648.42</v>
      </c>
      <c r="H300" s="20">
        <v>-18648.419999999998</v>
      </c>
    </row>
    <row r="301" spans="1:8" x14ac:dyDescent="0.25">
      <c r="A301" s="18" t="s">
        <v>425</v>
      </c>
      <c r="B301" s="17" t="s">
        <v>426</v>
      </c>
      <c r="C301" s="17" t="s">
        <v>19</v>
      </c>
      <c r="D301" s="17" t="s">
        <v>4408</v>
      </c>
      <c r="E301" s="17" t="s">
        <v>4429</v>
      </c>
      <c r="F301" s="19">
        <v>12000</v>
      </c>
      <c r="G301" s="19">
        <v>6310.95</v>
      </c>
      <c r="H301" s="20">
        <v>5689.05</v>
      </c>
    </row>
    <row r="302" spans="1:8" x14ac:dyDescent="0.25">
      <c r="A302" s="18" t="s">
        <v>0</v>
      </c>
      <c r="B302" s="17" t="s">
        <v>38</v>
      </c>
      <c r="C302" s="17" t="s">
        <v>0</v>
      </c>
      <c r="D302" s="17" t="s">
        <v>0</v>
      </c>
      <c r="E302" s="17" t="s">
        <v>0</v>
      </c>
      <c r="F302" s="19">
        <f>F301+F300+F299+F298+F297+F296+F295+F294+F293+F292+F291</f>
        <v>901600</v>
      </c>
      <c r="G302" s="19">
        <f>G301+G300+G299+G298+G297+G296+G295+G294+G293+G292+G291</f>
        <v>677389</v>
      </c>
      <c r="H302" s="20">
        <f>H301+H300+H299+H298+H297+H296+H295+H294+H293+H292+H291</f>
        <v>224210.99999999997</v>
      </c>
    </row>
    <row r="303" spans="1:8" x14ac:dyDescent="0.25">
      <c r="A303" s="18" t="s">
        <v>427</v>
      </c>
      <c r="B303" s="17" t="s">
        <v>428</v>
      </c>
      <c r="C303" s="17" t="s">
        <v>429</v>
      </c>
      <c r="D303" s="17" t="s">
        <v>4408</v>
      </c>
      <c r="E303" s="17" t="s">
        <v>4429</v>
      </c>
      <c r="F303" s="19">
        <v>100</v>
      </c>
      <c r="G303" s="19">
        <v>0</v>
      </c>
      <c r="H303" s="20">
        <v>100</v>
      </c>
    </row>
    <row r="304" spans="1:8" x14ac:dyDescent="0.25">
      <c r="A304" s="18" t="s">
        <v>430</v>
      </c>
      <c r="B304" s="17" t="s">
        <v>380</v>
      </c>
      <c r="C304" s="17" t="s">
        <v>261</v>
      </c>
      <c r="D304" s="17" t="s">
        <v>4408</v>
      </c>
      <c r="E304" s="17" t="s">
        <v>4429</v>
      </c>
      <c r="F304" s="19">
        <v>100</v>
      </c>
      <c r="G304" s="19">
        <v>1500</v>
      </c>
      <c r="H304" s="20">
        <v>-1400</v>
      </c>
    </row>
    <row r="305" spans="1:8" x14ac:dyDescent="0.25">
      <c r="A305" s="18" t="s">
        <v>0</v>
      </c>
      <c r="B305" s="17" t="s">
        <v>42</v>
      </c>
      <c r="C305" s="17" t="s">
        <v>0</v>
      </c>
      <c r="D305" s="17" t="s">
        <v>0</v>
      </c>
      <c r="E305" s="17" t="s">
        <v>0</v>
      </c>
      <c r="F305" s="19">
        <f>F304+F303</f>
        <v>200</v>
      </c>
      <c r="G305" s="19">
        <f>G304+G303</f>
        <v>1500</v>
      </c>
      <c r="H305" s="20">
        <f>H304+H303</f>
        <v>-1300</v>
      </c>
    </row>
    <row r="306" spans="1:8" x14ac:dyDescent="0.25">
      <c r="A306" s="18" t="s">
        <v>0</v>
      </c>
      <c r="B306" s="17" t="s">
        <v>43</v>
      </c>
      <c r="C306" s="17" t="s">
        <v>0</v>
      </c>
      <c r="D306" s="17" t="s">
        <v>0</v>
      </c>
      <c r="E306" s="17" t="s">
        <v>0</v>
      </c>
      <c r="F306" s="19">
        <f>F305-F302</f>
        <v>-901400</v>
      </c>
      <c r="G306" s="19">
        <f>G305-G302</f>
        <v>-675889</v>
      </c>
      <c r="H306" s="20">
        <f>H305-H302</f>
        <v>-225510.99999999997</v>
      </c>
    </row>
    <row r="307" spans="1:8" x14ac:dyDescent="0.25">
      <c r="A307" s="16" t="s">
        <v>431</v>
      </c>
      <c r="B307" s="17" t="s">
        <v>432</v>
      </c>
      <c r="C307" s="17" t="s">
        <v>0</v>
      </c>
      <c r="D307" s="17" t="s">
        <v>0</v>
      </c>
      <c r="E307" s="17" t="s">
        <v>0</v>
      </c>
      <c r="F307" s="8"/>
      <c r="G307" s="8"/>
      <c r="H307" s="9"/>
    </row>
    <row r="308" spans="1:8" x14ac:dyDescent="0.25">
      <c r="A308" s="18" t="s">
        <v>433</v>
      </c>
      <c r="B308" s="17" t="s">
        <v>78</v>
      </c>
      <c r="C308" s="17" t="s">
        <v>79</v>
      </c>
      <c r="D308" s="17" t="s">
        <v>4405</v>
      </c>
      <c r="E308" s="17" t="s">
        <v>4433</v>
      </c>
      <c r="F308" s="19">
        <v>181100</v>
      </c>
      <c r="G308" s="19">
        <v>97851.41</v>
      </c>
      <c r="H308" s="20">
        <v>83248.59</v>
      </c>
    </row>
    <row r="309" spans="1:8" x14ac:dyDescent="0.25">
      <c r="A309" s="18" t="s">
        <v>434</v>
      </c>
      <c r="B309" s="17" t="s">
        <v>148</v>
      </c>
      <c r="C309" s="17" t="s">
        <v>86</v>
      </c>
      <c r="D309" s="17" t="s">
        <v>4405</v>
      </c>
      <c r="E309" s="17" t="s">
        <v>4433</v>
      </c>
      <c r="F309" s="19">
        <v>360000</v>
      </c>
      <c r="G309" s="19">
        <v>255793.18</v>
      </c>
      <c r="H309" s="20">
        <v>104206.82</v>
      </c>
    </row>
    <row r="310" spans="1:8" x14ac:dyDescent="0.25">
      <c r="A310" s="18" t="s">
        <v>435</v>
      </c>
      <c r="B310" s="17" t="s">
        <v>88</v>
      </c>
      <c r="C310" s="17" t="s">
        <v>89</v>
      </c>
      <c r="D310" s="17" t="s">
        <v>4405</v>
      </c>
      <c r="E310" s="17" t="s">
        <v>4433</v>
      </c>
      <c r="F310" s="19">
        <v>1219500</v>
      </c>
      <c r="G310" s="19">
        <v>1529633.74</v>
      </c>
      <c r="H310" s="20">
        <v>-310133.74</v>
      </c>
    </row>
    <row r="311" spans="1:8" x14ac:dyDescent="0.25">
      <c r="A311" s="18" t="s">
        <v>436</v>
      </c>
      <c r="B311" s="17" t="s">
        <v>151</v>
      </c>
      <c r="C311" s="17" t="s">
        <v>89</v>
      </c>
      <c r="D311" s="17" t="s">
        <v>4405</v>
      </c>
      <c r="E311" s="17" t="s">
        <v>4433</v>
      </c>
      <c r="F311" s="19">
        <v>100</v>
      </c>
      <c r="G311" s="19">
        <v>0</v>
      </c>
      <c r="H311" s="20">
        <v>100</v>
      </c>
    </row>
    <row r="312" spans="1:8" x14ac:dyDescent="0.25">
      <c r="A312" s="18" t="s">
        <v>437</v>
      </c>
      <c r="B312" s="17" t="s">
        <v>252</v>
      </c>
      <c r="C312" s="17" t="s">
        <v>253</v>
      </c>
      <c r="D312" s="17" t="s">
        <v>4405</v>
      </c>
      <c r="E312" s="17" t="s">
        <v>4433</v>
      </c>
      <c r="F312" s="19">
        <v>182800</v>
      </c>
      <c r="G312" s="19">
        <v>107734.8</v>
      </c>
      <c r="H312" s="20">
        <v>75065.2</v>
      </c>
    </row>
    <row r="313" spans="1:8" x14ac:dyDescent="0.25">
      <c r="A313" s="18" t="s">
        <v>438</v>
      </c>
      <c r="B313" s="17" t="s">
        <v>91</v>
      </c>
      <c r="C313" s="17" t="s">
        <v>92</v>
      </c>
      <c r="D313" s="17" t="s">
        <v>4405</v>
      </c>
      <c r="E313" s="17" t="s">
        <v>4433</v>
      </c>
      <c r="F313" s="19">
        <v>557000</v>
      </c>
      <c r="G313" s="19">
        <v>21344.53</v>
      </c>
      <c r="H313" s="20">
        <v>535655.47</v>
      </c>
    </row>
    <row r="314" spans="1:8" x14ac:dyDescent="0.25">
      <c r="A314" s="18" t="s">
        <v>439</v>
      </c>
      <c r="B314" s="17" t="s">
        <v>154</v>
      </c>
      <c r="C314" s="17" t="s">
        <v>155</v>
      </c>
      <c r="D314" s="17" t="s">
        <v>4405</v>
      </c>
      <c r="E314" s="17" t="s">
        <v>4433</v>
      </c>
      <c r="F314" s="19">
        <v>76500</v>
      </c>
      <c r="G314" s="19">
        <v>0</v>
      </c>
      <c r="H314" s="20">
        <v>76500</v>
      </c>
    </row>
    <row r="315" spans="1:8" x14ac:dyDescent="0.25">
      <c r="A315" s="18" t="s">
        <v>440</v>
      </c>
      <c r="B315" s="17" t="s">
        <v>94</v>
      </c>
      <c r="C315" s="17" t="s">
        <v>95</v>
      </c>
      <c r="D315" s="17" t="s">
        <v>4405</v>
      </c>
      <c r="E315" s="17" t="s">
        <v>4433</v>
      </c>
      <c r="F315" s="19">
        <v>450000</v>
      </c>
      <c r="G315" s="19">
        <v>299946.43</v>
      </c>
      <c r="H315" s="20">
        <v>150053.57</v>
      </c>
    </row>
    <row r="316" spans="1:8" x14ac:dyDescent="0.25">
      <c r="A316" s="18" t="s">
        <v>441</v>
      </c>
      <c r="B316" s="17" t="s">
        <v>101</v>
      </c>
      <c r="C316" s="17" t="s">
        <v>19</v>
      </c>
      <c r="D316" s="17" t="s">
        <v>4405</v>
      </c>
      <c r="E316" s="17" t="s">
        <v>4433</v>
      </c>
      <c r="F316" s="19">
        <v>2683800</v>
      </c>
      <c r="G316" s="19">
        <v>1921246.55</v>
      </c>
      <c r="H316" s="20">
        <v>762553.45</v>
      </c>
    </row>
    <row r="317" spans="1:8" x14ac:dyDescent="0.25">
      <c r="A317" s="18" t="s">
        <v>442</v>
      </c>
      <c r="B317" s="17" t="s">
        <v>443</v>
      </c>
      <c r="C317" s="17" t="s">
        <v>19</v>
      </c>
      <c r="D317" s="17" t="s">
        <v>4405</v>
      </c>
      <c r="E317" s="17" t="s">
        <v>4433</v>
      </c>
      <c r="F317" s="19">
        <v>236300</v>
      </c>
      <c r="G317" s="19">
        <v>297253.3</v>
      </c>
      <c r="H317" s="20">
        <v>-60953.3</v>
      </c>
    </row>
    <row r="318" spans="1:8" x14ac:dyDescent="0.25">
      <c r="A318" s="18" t="s">
        <v>0</v>
      </c>
      <c r="B318" s="17" t="s">
        <v>38</v>
      </c>
      <c r="C318" s="17" t="s">
        <v>0</v>
      </c>
      <c r="D318" s="17" t="s">
        <v>0</v>
      </c>
      <c r="E318" s="17" t="s">
        <v>0</v>
      </c>
      <c r="F318" s="19">
        <f>F317+F316+F315+F314+F313+F312+F311+F310+F309+F308</f>
        <v>5947100</v>
      </c>
      <c r="G318" s="19">
        <f>G317+G316+G315+G314+G313+G312+G311+G310+G309+G308</f>
        <v>4530803.9399999995</v>
      </c>
      <c r="H318" s="20">
        <f>H317+H316+H315+H314+H313+H312+H311+H310+H309+H308</f>
        <v>1416296.06</v>
      </c>
    </row>
    <row r="319" spans="1:8" x14ac:dyDescent="0.25">
      <c r="A319" s="18" t="s">
        <v>444</v>
      </c>
      <c r="B319" s="17" t="s">
        <v>363</v>
      </c>
      <c r="C319" s="17" t="s">
        <v>113</v>
      </c>
      <c r="D319" s="17" t="s">
        <v>4405</v>
      </c>
      <c r="E319" s="17" t="s">
        <v>4433</v>
      </c>
      <c r="F319" s="19">
        <v>100</v>
      </c>
      <c r="G319" s="19">
        <v>290</v>
      </c>
      <c r="H319" s="20">
        <v>-190</v>
      </c>
    </row>
    <row r="320" spans="1:8" x14ac:dyDescent="0.25">
      <c r="A320" s="18" t="s">
        <v>445</v>
      </c>
      <c r="B320" s="17" t="s">
        <v>446</v>
      </c>
      <c r="C320" s="17" t="s">
        <v>261</v>
      </c>
      <c r="D320" s="17" t="s">
        <v>4405</v>
      </c>
      <c r="E320" s="17" t="s">
        <v>4433</v>
      </c>
      <c r="F320" s="19">
        <v>100</v>
      </c>
      <c r="G320" s="19">
        <v>0</v>
      </c>
      <c r="H320" s="20">
        <v>100</v>
      </c>
    </row>
    <row r="321" spans="1:8" x14ac:dyDescent="0.25">
      <c r="A321" s="18" t="s">
        <v>0</v>
      </c>
      <c r="B321" s="17" t="s">
        <v>42</v>
      </c>
      <c r="C321" s="17" t="s">
        <v>0</v>
      </c>
      <c r="D321" s="17" t="s">
        <v>0</v>
      </c>
      <c r="E321" s="17" t="s">
        <v>0</v>
      </c>
      <c r="F321" s="19">
        <f>F320+F319</f>
        <v>200</v>
      </c>
      <c r="G321" s="19">
        <f>G320+G319</f>
        <v>290</v>
      </c>
      <c r="H321" s="20">
        <f>H320+H319</f>
        <v>-90</v>
      </c>
    </row>
    <row r="322" spans="1:8" x14ac:dyDescent="0.25">
      <c r="A322" s="18" t="s">
        <v>0</v>
      </c>
      <c r="B322" s="17" t="s">
        <v>43</v>
      </c>
      <c r="C322" s="17" t="s">
        <v>0</v>
      </c>
      <c r="D322" s="17" t="s">
        <v>0</v>
      </c>
      <c r="E322" s="17" t="s">
        <v>0</v>
      </c>
      <c r="F322" s="19">
        <f>F321-F318</f>
        <v>-5946900</v>
      </c>
      <c r="G322" s="19">
        <f>G321-G318</f>
        <v>-4530513.9399999995</v>
      </c>
      <c r="H322" s="20">
        <f>H321-H318</f>
        <v>-1416386.06</v>
      </c>
    </row>
    <row r="323" spans="1:8" x14ac:dyDescent="0.25">
      <c r="A323" s="16" t="s">
        <v>447</v>
      </c>
      <c r="B323" s="17" t="s">
        <v>448</v>
      </c>
      <c r="C323" s="17" t="s">
        <v>0</v>
      </c>
      <c r="D323" s="17" t="s">
        <v>0</v>
      </c>
      <c r="E323" s="17" t="s">
        <v>0</v>
      </c>
      <c r="F323" s="8"/>
      <c r="G323" s="8"/>
      <c r="H323" s="9"/>
    </row>
    <row r="324" spans="1:8" x14ac:dyDescent="0.25">
      <c r="A324" s="18" t="s">
        <v>449</v>
      </c>
      <c r="B324" s="17" t="s">
        <v>450</v>
      </c>
      <c r="C324" s="17" t="s">
        <v>19</v>
      </c>
      <c r="D324" s="17" t="s">
        <v>4405</v>
      </c>
      <c r="E324" s="17" t="s">
        <v>1073</v>
      </c>
      <c r="F324" s="19">
        <v>160000</v>
      </c>
      <c r="G324" s="19">
        <v>150601.44</v>
      </c>
      <c r="H324" s="20">
        <v>9398.56</v>
      </c>
    </row>
    <row r="325" spans="1:8" x14ac:dyDescent="0.25">
      <c r="A325" s="18" t="s">
        <v>0</v>
      </c>
      <c r="B325" s="17" t="s">
        <v>38</v>
      </c>
      <c r="C325" s="17" t="s">
        <v>0</v>
      </c>
      <c r="D325" s="17" t="s">
        <v>0</v>
      </c>
      <c r="E325" s="17" t="s">
        <v>0</v>
      </c>
      <c r="F325" s="19">
        <f>F324</f>
        <v>160000</v>
      </c>
      <c r="G325" s="19">
        <f>G324</f>
        <v>150601.44</v>
      </c>
      <c r="H325" s="20">
        <f>H324</f>
        <v>9398.56</v>
      </c>
    </row>
    <row r="326" spans="1:8" x14ac:dyDescent="0.25">
      <c r="A326" s="18" t="s">
        <v>0</v>
      </c>
      <c r="B326" s="17" t="s">
        <v>42</v>
      </c>
      <c r="C326" s="17" t="s">
        <v>0</v>
      </c>
      <c r="D326" s="17" t="s">
        <v>0</v>
      </c>
      <c r="E326" s="17" t="s">
        <v>0</v>
      </c>
      <c r="F326" s="19">
        <f>0</f>
        <v>0</v>
      </c>
      <c r="G326" s="19">
        <f>0</f>
        <v>0</v>
      </c>
      <c r="H326" s="20">
        <f>0</f>
        <v>0</v>
      </c>
    </row>
    <row r="327" spans="1:8" x14ac:dyDescent="0.25">
      <c r="A327" s="18" t="s">
        <v>0</v>
      </c>
      <c r="B327" s="17" t="s">
        <v>43</v>
      </c>
      <c r="C327" s="17" t="s">
        <v>0</v>
      </c>
      <c r="D327" s="17" t="s">
        <v>0</v>
      </c>
      <c r="E327" s="17" t="s">
        <v>0</v>
      </c>
      <c r="F327" s="19">
        <f>F326-F325</f>
        <v>-160000</v>
      </c>
      <c r="G327" s="19">
        <f>G326-G325</f>
        <v>-150601.44</v>
      </c>
      <c r="H327" s="20">
        <f>H326-H325</f>
        <v>-9398.56</v>
      </c>
    </row>
    <row r="328" spans="1:8" x14ac:dyDescent="0.25">
      <c r="A328" s="14" t="s">
        <v>451</v>
      </c>
      <c r="B328" s="15" t="s">
        <v>452</v>
      </c>
      <c r="C328" s="15" t="s">
        <v>0</v>
      </c>
      <c r="D328" s="15" t="s">
        <v>0</v>
      </c>
      <c r="E328" s="15" t="s">
        <v>0</v>
      </c>
      <c r="F328" s="8"/>
      <c r="G328" s="8"/>
      <c r="H328" s="9"/>
    </row>
    <row r="329" spans="1:8" x14ac:dyDescent="0.25">
      <c r="A329" s="16" t="s">
        <v>453</v>
      </c>
      <c r="B329" s="17" t="s">
        <v>454</v>
      </c>
      <c r="C329" s="17" t="s">
        <v>0</v>
      </c>
      <c r="D329" s="17" t="s">
        <v>0</v>
      </c>
      <c r="E329" s="17" t="s">
        <v>0</v>
      </c>
      <c r="F329" s="8"/>
      <c r="G329" s="8"/>
      <c r="H329" s="9"/>
    </row>
    <row r="330" spans="1:8" x14ac:dyDescent="0.25">
      <c r="A330" s="18" t="s">
        <v>455</v>
      </c>
      <c r="B330" s="17" t="s">
        <v>456</v>
      </c>
      <c r="C330" s="17" t="s">
        <v>79</v>
      </c>
      <c r="D330" s="17" t="s">
        <v>4405</v>
      </c>
      <c r="E330" s="17" t="s">
        <v>1073</v>
      </c>
      <c r="F330" s="19">
        <v>7000</v>
      </c>
      <c r="G330" s="19">
        <v>3781.2</v>
      </c>
      <c r="H330" s="20">
        <v>3218.8</v>
      </c>
    </row>
    <row r="331" spans="1:8" x14ac:dyDescent="0.25">
      <c r="A331" s="18" t="s">
        <v>457</v>
      </c>
      <c r="B331" s="17" t="s">
        <v>458</v>
      </c>
      <c r="C331" s="17" t="s">
        <v>250</v>
      </c>
      <c r="D331" s="17" t="s">
        <v>4405</v>
      </c>
      <c r="E331" s="17" t="s">
        <v>4430</v>
      </c>
      <c r="F331" s="19">
        <v>60000</v>
      </c>
      <c r="G331" s="19">
        <v>60000</v>
      </c>
      <c r="H331" s="20">
        <v>0</v>
      </c>
    </row>
    <row r="332" spans="1:8" x14ac:dyDescent="0.25">
      <c r="A332" s="18" t="s">
        <v>459</v>
      </c>
      <c r="B332" s="17" t="s">
        <v>101</v>
      </c>
      <c r="C332" s="17" t="s">
        <v>19</v>
      </c>
      <c r="D332" s="17" t="s">
        <v>4405</v>
      </c>
      <c r="E332" s="17" t="s">
        <v>4434</v>
      </c>
      <c r="F332" s="19">
        <v>60000</v>
      </c>
      <c r="G332" s="19">
        <v>51077.7</v>
      </c>
      <c r="H332" s="20">
        <v>8922.2999999999993</v>
      </c>
    </row>
    <row r="333" spans="1:8" x14ac:dyDescent="0.25">
      <c r="A333" s="18" t="s">
        <v>460</v>
      </c>
      <c r="B333" s="17" t="s">
        <v>461</v>
      </c>
      <c r="C333" s="17" t="s">
        <v>19</v>
      </c>
      <c r="D333" s="17" t="s">
        <v>4405</v>
      </c>
      <c r="E333" s="17" t="s">
        <v>4434</v>
      </c>
      <c r="F333" s="19">
        <v>800000</v>
      </c>
      <c r="G333" s="19">
        <v>696560.65</v>
      </c>
      <c r="H333" s="20">
        <v>103439.35</v>
      </c>
    </row>
    <row r="334" spans="1:8" x14ac:dyDescent="0.25">
      <c r="A334" s="18" t="s">
        <v>462</v>
      </c>
      <c r="B334" s="17" t="s">
        <v>463</v>
      </c>
      <c r="C334" s="17" t="s">
        <v>79</v>
      </c>
      <c r="D334" s="17" t="s">
        <v>4405</v>
      </c>
      <c r="E334" s="17" t="s">
        <v>1073</v>
      </c>
      <c r="F334" s="19">
        <v>500</v>
      </c>
      <c r="G334" s="19">
        <v>10535.58</v>
      </c>
      <c r="H334" s="20">
        <v>-10035.58</v>
      </c>
    </row>
    <row r="335" spans="1:8" x14ac:dyDescent="0.25">
      <c r="A335" s="18" t="s">
        <v>464</v>
      </c>
      <c r="B335" s="17" t="s">
        <v>465</v>
      </c>
      <c r="C335" s="17" t="s">
        <v>79</v>
      </c>
      <c r="D335" s="17" t="s">
        <v>4405</v>
      </c>
      <c r="E335" s="17" t="s">
        <v>4434</v>
      </c>
      <c r="F335" s="19">
        <v>310000</v>
      </c>
      <c r="G335" s="19">
        <v>350063.84</v>
      </c>
      <c r="H335" s="20">
        <v>-40063.839999999997</v>
      </c>
    </row>
    <row r="336" spans="1:8" x14ac:dyDescent="0.25">
      <c r="A336" s="18" t="s">
        <v>0</v>
      </c>
      <c r="B336" s="17" t="s">
        <v>38</v>
      </c>
      <c r="C336" s="17" t="s">
        <v>0</v>
      </c>
      <c r="D336" s="17" t="s">
        <v>0</v>
      </c>
      <c r="E336" s="17" t="s">
        <v>0</v>
      </c>
      <c r="F336" s="19">
        <f>F335+F334+F333+F332+F331+F330</f>
        <v>1237500</v>
      </c>
      <c r="G336" s="19">
        <f>G335+G334+G333+G332+G331+G330</f>
        <v>1172018.97</v>
      </c>
      <c r="H336" s="20">
        <f>H335+H334+H333+H332+H331+H330</f>
        <v>65481.030000000013</v>
      </c>
    </row>
    <row r="337" spans="1:8" x14ac:dyDescent="0.25">
      <c r="A337" s="18" t="s">
        <v>466</v>
      </c>
      <c r="B337" s="17" t="s">
        <v>467</v>
      </c>
      <c r="C337" s="17" t="s">
        <v>261</v>
      </c>
      <c r="D337" s="17" t="s">
        <v>4405</v>
      </c>
      <c r="E337" s="17" t="s">
        <v>1073</v>
      </c>
      <c r="F337" s="19">
        <v>0</v>
      </c>
      <c r="G337" s="19">
        <v>17614.150000000001</v>
      </c>
      <c r="H337" s="20">
        <v>-17614.150000000001</v>
      </c>
    </row>
    <row r="338" spans="1:8" x14ac:dyDescent="0.25">
      <c r="A338" s="18" t="s">
        <v>468</v>
      </c>
      <c r="B338" s="17" t="s">
        <v>383</v>
      </c>
      <c r="C338" s="17" t="s">
        <v>368</v>
      </c>
      <c r="D338" s="17" t="s">
        <v>4405</v>
      </c>
      <c r="E338" s="17" t="s">
        <v>1073</v>
      </c>
      <c r="F338" s="19">
        <v>42000</v>
      </c>
      <c r="G338" s="19">
        <v>17000</v>
      </c>
      <c r="H338" s="20">
        <v>25000</v>
      </c>
    </row>
    <row r="339" spans="1:8" x14ac:dyDescent="0.25">
      <c r="A339" s="18" t="s">
        <v>0</v>
      </c>
      <c r="B339" s="17" t="s">
        <v>42</v>
      </c>
      <c r="C339" s="17" t="s">
        <v>0</v>
      </c>
      <c r="D339" s="17" t="s">
        <v>0</v>
      </c>
      <c r="E339" s="17" t="s">
        <v>0</v>
      </c>
      <c r="F339" s="19">
        <f>F338+F337</f>
        <v>42000</v>
      </c>
      <c r="G339" s="19">
        <f>G338+G337</f>
        <v>34614.15</v>
      </c>
      <c r="H339" s="20">
        <f>H338+H337</f>
        <v>7385.8499999999985</v>
      </c>
    </row>
    <row r="340" spans="1:8" x14ac:dyDescent="0.25">
      <c r="A340" s="18" t="s">
        <v>0</v>
      </c>
      <c r="B340" s="17" t="s">
        <v>43</v>
      </c>
      <c r="C340" s="17" t="s">
        <v>0</v>
      </c>
      <c r="D340" s="17" t="s">
        <v>0</v>
      </c>
      <c r="E340" s="17" t="s">
        <v>0</v>
      </c>
      <c r="F340" s="19">
        <f>F339-F336</f>
        <v>-1195500</v>
      </c>
      <c r="G340" s="19">
        <f>G339-G336</f>
        <v>-1137404.82</v>
      </c>
      <c r="H340" s="20">
        <f>H339-H336</f>
        <v>-58095.180000000015</v>
      </c>
    </row>
    <row r="341" spans="1:8" x14ac:dyDescent="0.25">
      <c r="A341" s="14" t="s">
        <v>469</v>
      </c>
      <c r="B341" s="15" t="s">
        <v>470</v>
      </c>
      <c r="C341" s="15" t="s">
        <v>0</v>
      </c>
      <c r="D341" s="15" t="s">
        <v>0</v>
      </c>
      <c r="E341" s="15" t="s">
        <v>0</v>
      </c>
      <c r="F341" s="8"/>
      <c r="G341" s="8"/>
      <c r="H341" s="9"/>
    </row>
    <row r="342" spans="1:8" x14ac:dyDescent="0.25">
      <c r="A342" s="16" t="s">
        <v>471</v>
      </c>
      <c r="B342" s="17" t="s">
        <v>472</v>
      </c>
      <c r="C342" s="17" t="s">
        <v>0</v>
      </c>
      <c r="D342" s="17" t="s">
        <v>0</v>
      </c>
      <c r="E342" s="17" t="s">
        <v>0</v>
      </c>
      <c r="F342" s="8"/>
      <c r="G342" s="8"/>
      <c r="H342" s="9"/>
    </row>
    <row r="343" spans="1:8" x14ac:dyDescent="0.25">
      <c r="A343" s="18" t="s">
        <v>473</v>
      </c>
      <c r="B343" s="17" t="s">
        <v>474</v>
      </c>
      <c r="C343" s="17" t="s">
        <v>475</v>
      </c>
      <c r="D343" s="17" t="s">
        <v>4408</v>
      </c>
      <c r="E343" s="17" t="s">
        <v>4426</v>
      </c>
      <c r="F343" s="19">
        <v>1510000</v>
      </c>
      <c r="G343" s="19">
        <v>4585034.8899999997</v>
      </c>
      <c r="H343" s="20">
        <v>-3075034.89</v>
      </c>
    </row>
    <row r="344" spans="1:8" x14ac:dyDescent="0.25">
      <c r="A344" s="18" t="s">
        <v>476</v>
      </c>
      <c r="B344" s="17" t="s">
        <v>477</v>
      </c>
      <c r="C344" s="17" t="s">
        <v>475</v>
      </c>
      <c r="D344" s="17" t="s">
        <v>4408</v>
      </c>
      <c r="E344" s="17" t="s">
        <v>4426</v>
      </c>
      <c r="F344" s="19">
        <v>9363400</v>
      </c>
      <c r="G344" s="19">
        <v>12391999.99</v>
      </c>
      <c r="H344" s="20">
        <v>-3028599.99</v>
      </c>
    </row>
    <row r="345" spans="1:8" x14ac:dyDescent="0.25">
      <c r="A345" s="18" t="s">
        <v>478</v>
      </c>
      <c r="B345" s="17" t="s">
        <v>479</v>
      </c>
      <c r="C345" s="17" t="s">
        <v>19</v>
      </c>
      <c r="D345" s="17" t="s">
        <v>4408</v>
      </c>
      <c r="E345" s="17" t="s">
        <v>4426</v>
      </c>
      <c r="F345" s="19">
        <v>470000</v>
      </c>
      <c r="G345" s="19">
        <v>465606.33</v>
      </c>
      <c r="H345" s="20">
        <v>4393.67</v>
      </c>
    </row>
    <row r="346" spans="1:8" x14ac:dyDescent="0.25">
      <c r="A346" s="18" t="s">
        <v>480</v>
      </c>
      <c r="B346" s="17" t="s">
        <v>481</v>
      </c>
      <c r="C346" s="17" t="s">
        <v>19</v>
      </c>
      <c r="D346" s="17" t="s">
        <v>4408</v>
      </c>
      <c r="E346" s="17" t="s">
        <v>4426</v>
      </c>
      <c r="F346" s="19">
        <v>55200</v>
      </c>
      <c r="G346" s="19">
        <v>26056.799999999999</v>
      </c>
      <c r="H346" s="20">
        <v>29143.200000000001</v>
      </c>
    </row>
    <row r="347" spans="1:8" x14ac:dyDescent="0.25">
      <c r="A347" s="18" t="s">
        <v>482</v>
      </c>
      <c r="B347" s="17" t="s">
        <v>483</v>
      </c>
      <c r="C347" s="17" t="s">
        <v>250</v>
      </c>
      <c r="D347" s="17" t="s">
        <v>4408</v>
      </c>
      <c r="E347" s="17" t="s">
        <v>4426</v>
      </c>
      <c r="F347" s="19">
        <v>1365000</v>
      </c>
      <c r="G347" s="19">
        <v>1341071.6100000001</v>
      </c>
      <c r="H347" s="20">
        <v>23928.39</v>
      </c>
    </row>
    <row r="348" spans="1:8" x14ac:dyDescent="0.25">
      <c r="A348" s="18" t="s">
        <v>484</v>
      </c>
      <c r="B348" s="17" t="s">
        <v>485</v>
      </c>
      <c r="C348" s="17" t="s">
        <v>475</v>
      </c>
      <c r="D348" s="17" t="s">
        <v>4408</v>
      </c>
      <c r="E348" s="17" t="s">
        <v>4426</v>
      </c>
      <c r="F348" s="19">
        <v>1500000</v>
      </c>
      <c r="G348" s="19">
        <v>0</v>
      </c>
      <c r="H348" s="20">
        <v>1500000</v>
      </c>
    </row>
    <row r="349" spans="1:8" x14ac:dyDescent="0.25">
      <c r="A349" s="18" t="s">
        <v>486</v>
      </c>
      <c r="B349" s="17" t="s">
        <v>487</v>
      </c>
      <c r="C349" s="17" t="s">
        <v>48</v>
      </c>
      <c r="D349" s="17" t="s">
        <v>4408</v>
      </c>
      <c r="E349" s="17" t="s">
        <v>4426</v>
      </c>
      <c r="F349" s="19">
        <v>3600</v>
      </c>
      <c r="G349" s="19">
        <v>0</v>
      </c>
      <c r="H349" s="20">
        <v>3600</v>
      </c>
    </row>
    <row r="350" spans="1:8" x14ac:dyDescent="0.25">
      <c r="A350" s="18" t="s">
        <v>0</v>
      </c>
      <c r="B350" s="17" t="s">
        <v>38</v>
      </c>
      <c r="C350" s="17" t="s">
        <v>0</v>
      </c>
      <c r="D350" s="17" t="s">
        <v>0</v>
      </c>
      <c r="E350" s="17" t="s">
        <v>0</v>
      </c>
      <c r="F350" s="19">
        <f>F349+F348+F347+F346+F345+F344+F343</f>
        <v>14267200</v>
      </c>
      <c r="G350" s="19">
        <f>G349+G348+G347+G346+G345+G344+G343</f>
        <v>18809769.620000001</v>
      </c>
      <c r="H350" s="20">
        <f>H349+H348+H347+H346+H345+H344+H343</f>
        <v>-4542569.620000001</v>
      </c>
    </row>
    <row r="351" spans="1:8" x14ac:dyDescent="0.25">
      <c r="A351" s="18" t="s">
        <v>488</v>
      </c>
      <c r="B351" s="17" t="s">
        <v>380</v>
      </c>
      <c r="C351" s="17" t="s">
        <v>261</v>
      </c>
      <c r="D351" s="17" t="s">
        <v>4408</v>
      </c>
      <c r="E351" s="17" t="s">
        <v>4426</v>
      </c>
      <c r="F351" s="19">
        <v>300000</v>
      </c>
      <c r="G351" s="19">
        <v>199725.11</v>
      </c>
      <c r="H351" s="20">
        <v>100274.89</v>
      </c>
    </row>
    <row r="352" spans="1:8" x14ac:dyDescent="0.25">
      <c r="A352" s="18" t="s">
        <v>489</v>
      </c>
      <c r="B352" s="17" t="s">
        <v>490</v>
      </c>
      <c r="C352" s="17" t="s">
        <v>177</v>
      </c>
      <c r="D352" s="17" t="s">
        <v>4408</v>
      </c>
      <c r="E352" s="17" t="s">
        <v>4426</v>
      </c>
      <c r="F352" s="19">
        <v>100</v>
      </c>
      <c r="G352" s="19">
        <v>0</v>
      </c>
      <c r="H352" s="20">
        <v>100</v>
      </c>
    </row>
    <row r="353" spans="1:8" x14ac:dyDescent="0.25">
      <c r="A353" s="18" t="s">
        <v>491</v>
      </c>
      <c r="B353" s="17" t="s">
        <v>380</v>
      </c>
      <c r="C353" s="17" t="s">
        <v>261</v>
      </c>
      <c r="D353" s="17" t="s">
        <v>4408</v>
      </c>
      <c r="E353" s="17" t="s">
        <v>4426</v>
      </c>
      <c r="F353" s="19">
        <v>120000</v>
      </c>
      <c r="G353" s="19">
        <v>118955.53</v>
      </c>
      <c r="H353" s="20">
        <v>1044.47</v>
      </c>
    </row>
    <row r="354" spans="1:8" x14ac:dyDescent="0.25">
      <c r="A354" s="18" t="s">
        <v>0</v>
      </c>
      <c r="B354" s="17" t="s">
        <v>42</v>
      </c>
      <c r="C354" s="17" t="s">
        <v>0</v>
      </c>
      <c r="D354" s="17" t="s">
        <v>0</v>
      </c>
      <c r="E354" s="17" t="s">
        <v>0</v>
      </c>
      <c r="F354" s="19">
        <f>F353+F352+F351</f>
        <v>420100</v>
      </c>
      <c r="G354" s="19">
        <f>G353+G352+G351</f>
        <v>318680.64</v>
      </c>
      <c r="H354" s="20">
        <f>H353+H352+H351</f>
        <v>101419.36</v>
      </c>
    </row>
    <row r="355" spans="1:8" x14ac:dyDescent="0.25">
      <c r="A355" s="18" t="s">
        <v>0</v>
      </c>
      <c r="B355" s="17" t="s">
        <v>43</v>
      </c>
      <c r="C355" s="17" t="s">
        <v>0</v>
      </c>
      <c r="D355" s="17" t="s">
        <v>0</v>
      </c>
      <c r="E355" s="17" t="s">
        <v>0</v>
      </c>
      <c r="F355" s="19">
        <f>F354-F350</f>
        <v>-13847100</v>
      </c>
      <c r="G355" s="19">
        <f>G354-G350</f>
        <v>-18491088.98</v>
      </c>
      <c r="H355" s="20">
        <f>H354-H350</f>
        <v>4643988.9800000014</v>
      </c>
    </row>
    <row r="356" spans="1:8" x14ac:dyDescent="0.25">
      <c r="A356" s="16" t="s">
        <v>492</v>
      </c>
      <c r="B356" s="17" t="s">
        <v>493</v>
      </c>
      <c r="C356" s="17" t="s">
        <v>0</v>
      </c>
      <c r="D356" s="17" t="s">
        <v>0</v>
      </c>
      <c r="E356" s="17" t="s">
        <v>0</v>
      </c>
      <c r="F356" s="8"/>
      <c r="G356" s="8"/>
      <c r="H356" s="9"/>
    </row>
    <row r="357" spans="1:8" x14ac:dyDescent="0.25">
      <c r="A357" s="18" t="s">
        <v>494</v>
      </c>
      <c r="B357" s="17" t="s">
        <v>495</v>
      </c>
      <c r="C357" s="17" t="s">
        <v>19</v>
      </c>
      <c r="D357" s="17" t="s">
        <v>4408</v>
      </c>
      <c r="E357" s="17" t="s">
        <v>4426</v>
      </c>
      <c r="F357" s="19">
        <v>2500</v>
      </c>
      <c r="G357" s="19">
        <v>3115.88</v>
      </c>
      <c r="H357" s="20">
        <v>-615.88</v>
      </c>
    </row>
    <row r="358" spans="1:8" x14ac:dyDescent="0.25">
      <c r="A358" s="18" t="s">
        <v>496</v>
      </c>
      <c r="B358" s="17" t="s">
        <v>99</v>
      </c>
      <c r="C358" s="17" t="s">
        <v>19</v>
      </c>
      <c r="D358" s="17" t="s">
        <v>4408</v>
      </c>
      <c r="E358" s="17" t="s">
        <v>4426</v>
      </c>
      <c r="F358" s="19">
        <v>100</v>
      </c>
      <c r="G358" s="19">
        <v>6857.7</v>
      </c>
      <c r="H358" s="20">
        <v>-6757.7</v>
      </c>
    </row>
    <row r="359" spans="1:8" x14ac:dyDescent="0.25">
      <c r="A359" s="18" t="s">
        <v>497</v>
      </c>
      <c r="B359" s="17" t="s">
        <v>101</v>
      </c>
      <c r="C359" s="17" t="s">
        <v>19</v>
      </c>
      <c r="D359" s="17" t="s">
        <v>4408</v>
      </c>
      <c r="E359" s="17" t="s">
        <v>4426</v>
      </c>
      <c r="F359" s="19">
        <v>364600</v>
      </c>
      <c r="G359" s="19">
        <v>72915.34</v>
      </c>
      <c r="H359" s="20">
        <v>291684.65999999997</v>
      </c>
    </row>
    <row r="360" spans="1:8" x14ac:dyDescent="0.25">
      <c r="A360" s="18" t="s">
        <v>498</v>
      </c>
      <c r="B360" s="17" t="s">
        <v>107</v>
      </c>
      <c r="C360" s="17" t="s">
        <v>19</v>
      </c>
      <c r="D360" s="17" t="s">
        <v>4409</v>
      </c>
      <c r="E360" s="17" t="s">
        <v>4423</v>
      </c>
      <c r="F360" s="19">
        <v>11600</v>
      </c>
      <c r="G360" s="19">
        <v>2064</v>
      </c>
      <c r="H360" s="20">
        <v>9536</v>
      </c>
    </row>
    <row r="361" spans="1:8" x14ac:dyDescent="0.25">
      <c r="A361" s="18" t="s">
        <v>499</v>
      </c>
      <c r="B361" s="17" t="s">
        <v>500</v>
      </c>
      <c r="C361" s="17" t="s">
        <v>243</v>
      </c>
      <c r="D361" s="17" t="s">
        <v>4405</v>
      </c>
      <c r="E361" s="17" t="s">
        <v>4426</v>
      </c>
      <c r="F361" s="19">
        <v>20000</v>
      </c>
      <c r="G361" s="19">
        <v>20000</v>
      </c>
      <c r="H361" s="20">
        <v>0</v>
      </c>
    </row>
    <row r="362" spans="1:8" x14ac:dyDescent="0.25">
      <c r="A362" s="18" t="s">
        <v>501</v>
      </c>
      <c r="B362" s="17" t="s">
        <v>502</v>
      </c>
      <c r="C362" s="17" t="s">
        <v>19</v>
      </c>
      <c r="D362" s="17" t="s">
        <v>4408</v>
      </c>
      <c r="E362" s="17" t="s">
        <v>4426</v>
      </c>
      <c r="F362" s="19">
        <v>100</v>
      </c>
      <c r="G362" s="19">
        <v>0</v>
      </c>
      <c r="H362" s="20">
        <v>100</v>
      </c>
    </row>
    <row r="363" spans="1:8" x14ac:dyDescent="0.25">
      <c r="A363" s="18" t="s">
        <v>503</v>
      </c>
      <c r="B363" s="17" t="s">
        <v>504</v>
      </c>
      <c r="C363" s="17" t="s">
        <v>19</v>
      </c>
      <c r="D363" s="17" t="s">
        <v>4408</v>
      </c>
      <c r="E363" s="17" t="s">
        <v>4426</v>
      </c>
      <c r="F363" s="19">
        <v>738000</v>
      </c>
      <c r="G363" s="19">
        <v>356386.48</v>
      </c>
      <c r="H363" s="20">
        <v>381613.52</v>
      </c>
    </row>
    <row r="364" spans="1:8" x14ac:dyDescent="0.25">
      <c r="A364" s="18" t="s">
        <v>505</v>
      </c>
      <c r="B364" s="17" t="s">
        <v>506</v>
      </c>
      <c r="C364" s="17" t="s">
        <v>19</v>
      </c>
      <c r="D364" s="17" t="s">
        <v>4408</v>
      </c>
      <c r="E364" s="17" t="s">
        <v>4426</v>
      </c>
      <c r="F364" s="19">
        <v>10000</v>
      </c>
      <c r="G364" s="19">
        <v>0</v>
      </c>
      <c r="H364" s="20">
        <v>10000</v>
      </c>
    </row>
    <row r="365" spans="1:8" x14ac:dyDescent="0.25">
      <c r="A365" s="18" t="s">
        <v>0</v>
      </c>
      <c r="B365" s="17" t="s">
        <v>38</v>
      </c>
      <c r="C365" s="17" t="s">
        <v>0</v>
      </c>
      <c r="D365" s="17" t="s">
        <v>0</v>
      </c>
      <c r="E365" s="17" t="s">
        <v>0</v>
      </c>
      <c r="F365" s="19">
        <f>F364+F363+F362+F361+F360+F359+F358+F357</f>
        <v>1146900</v>
      </c>
      <c r="G365" s="19">
        <f>G364+G363+G362+G361+G360+G359+G358+G357</f>
        <v>461339.39999999997</v>
      </c>
      <c r="H365" s="20">
        <f>H364+H363+H362+H361+H360+H359+H358+H357</f>
        <v>685560.6</v>
      </c>
    </row>
    <row r="366" spans="1:8" x14ac:dyDescent="0.25">
      <c r="A366" s="18" t="s">
        <v>0</v>
      </c>
      <c r="B366" s="17" t="s">
        <v>42</v>
      </c>
      <c r="C366" s="17" t="s">
        <v>0</v>
      </c>
      <c r="D366" s="17" t="s">
        <v>0</v>
      </c>
      <c r="E366" s="17" t="s">
        <v>0</v>
      </c>
      <c r="F366" s="19">
        <f>0</f>
        <v>0</v>
      </c>
      <c r="G366" s="19">
        <f>0</f>
        <v>0</v>
      </c>
      <c r="H366" s="20">
        <f>0</f>
        <v>0</v>
      </c>
    </row>
    <row r="367" spans="1:8" x14ac:dyDescent="0.25">
      <c r="A367" s="18" t="s">
        <v>0</v>
      </c>
      <c r="B367" s="17" t="s">
        <v>43</v>
      </c>
      <c r="C367" s="17" t="s">
        <v>0</v>
      </c>
      <c r="D367" s="17" t="s">
        <v>0</v>
      </c>
      <c r="E367" s="17" t="s">
        <v>0</v>
      </c>
      <c r="F367" s="19">
        <f>F366-F365</f>
        <v>-1146900</v>
      </c>
      <c r="G367" s="19">
        <f>G366-G365</f>
        <v>-461339.39999999997</v>
      </c>
      <c r="H367" s="20">
        <f>H366-H365</f>
        <v>-685560.6</v>
      </c>
    </row>
    <row r="368" spans="1:8" x14ac:dyDescent="0.25">
      <c r="A368" s="14" t="s">
        <v>507</v>
      </c>
      <c r="B368" s="15" t="s">
        <v>508</v>
      </c>
      <c r="C368" s="15" t="s">
        <v>0</v>
      </c>
      <c r="D368" s="15" t="s">
        <v>0</v>
      </c>
      <c r="E368" s="15" t="s">
        <v>0</v>
      </c>
      <c r="F368" s="8"/>
      <c r="G368" s="8"/>
      <c r="H368" s="9"/>
    </row>
    <row r="369" spans="1:8" x14ac:dyDescent="0.25">
      <c r="A369" s="16" t="s">
        <v>509</v>
      </c>
      <c r="B369" s="17" t="s">
        <v>508</v>
      </c>
      <c r="C369" s="17" t="s">
        <v>0</v>
      </c>
      <c r="D369" s="17" t="s">
        <v>0</v>
      </c>
      <c r="E369" s="17" t="s">
        <v>0</v>
      </c>
      <c r="F369" s="8"/>
      <c r="G369" s="8"/>
      <c r="H369" s="9"/>
    </row>
    <row r="370" spans="1:8" x14ac:dyDescent="0.25">
      <c r="A370" s="18" t="s">
        <v>510</v>
      </c>
      <c r="B370" s="17" t="s">
        <v>511</v>
      </c>
      <c r="C370" s="17" t="s">
        <v>48</v>
      </c>
      <c r="D370" s="17" t="s">
        <v>4409</v>
      </c>
      <c r="E370" s="17" t="s">
        <v>4420</v>
      </c>
      <c r="F370" s="19">
        <v>32500</v>
      </c>
      <c r="G370" s="19">
        <v>32229.5</v>
      </c>
      <c r="H370" s="20">
        <v>270.5</v>
      </c>
    </row>
    <row r="371" spans="1:8" x14ac:dyDescent="0.25">
      <c r="A371" s="18" t="s">
        <v>512</v>
      </c>
      <c r="B371" s="17" t="s">
        <v>513</v>
      </c>
      <c r="C371" s="17" t="s">
        <v>48</v>
      </c>
      <c r="D371" s="17" t="s">
        <v>4411</v>
      </c>
      <c r="E371" s="17" t="s">
        <v>4425</v>
      </c>
      <c r="F371" s="19">
        <v>40000</v>
      </c>
      <c r="G371" s="19">
        <v>0</v>
      </c>
      <c r="H371" s="20">
        <v>40000</v>
      </c>
    </row>
    <row r="372" spans="1:8" x14ac:dyDescent="0.25">
      <c r="A372" s="18" t="s">
        <v>514</v>
      </c>
      <c r="B372" s="17" t="s">
        <v>515</v>
      </c>
      <c r="C372" s="17" t="s">
        <v>243</v>
      </c>
      <c r="D372" s="17" t="s">
        <v>4411</v>
      </c>
      <c r="E372" s="17" t="s">
        <v>4425</v>
      </c>
      <c r="F372" s="19">
        <v>227000</v>
      </c>
      <c r="G372" s="19">
        <v>226976</v>
      </c>
      <c r="H372" s="20">
        <v>24</v>
      </c>
    </row>
    <row r="373" spans="1:8" x14ac:dyDescent="0.25">
      <c r="A373" s="18" t="s">
        <v>516</v>
      </c>
      <c r="B373" s="17" t="s">
        <v>517</v>
      </c>
      <c r="C373" s="17" t="s">
        <v>19</v>
      </c>
      <c r="D373" s="17" t="s">
        <v>4405</v>
      </c>
      <c r="E373" s="17" t="s">
        <v>4425</v>
      </c>
      <c r="F373" s="19">
        <v>2511500</v>
      </c>
      <c r="G373" s="19">
        <v>7395638.7800000003</v>
      </c>
      <c r="H373" s="20">
        <v>-4884138.78</v>
      </c>
    </row>
    <row r="374" spans="1:8" x14ac:dyDescent="0.25">
      <c r="A374" s="18" t="s">
        <v>518</v>
      </c>
      <c r="B374" s="17" t="s">
        <v>4452</v>
      </c>
      <c r="C374" s="17" t="s">
        <v>92</v>
      </c>
      <c r="D374" s="17" t="s">
        <v>4409</v>
      </c>
      <c r="E374" s="17">
        <v>1002</v>
      </c>
      <c r="F374" s="19">
        <v>0</v>
      </c>
      <c r="G374" s="19">
        <v>25481.82</v>
      </c>
      <c r="H374" s="20">
        <v>-25481.82</v>
      </c>
    </row>
    <row r="375" spans="1:8" x14ac:dyDescent="0.25">
      <c r="A375" s="18" t="s">
        <v>519</v>
      </c>
      <c r="B375" s="17" t="s">
        <v>520</v>
      </c>
      <c r="C375" s="17" t="s">
        <v>48</v>
      </c>
      <c r="D375" s="17" t="s">
        <v>4409</v>
      </c>
      <c r="E375" s="17" t="s">
        <v>4420</v>
      </c>
      <c r="F375" s="19">
        <v>8500</v>
      </c>
      <c r="G375" s="19">
        <v>7328.26</v>
      </c>
      <c r="H375" s="20">
        <v>1171.74</v>
      </c>
    </row>
    <row r="376" spans="1:8" x14ac:dyDescent="0.25">
      <c r="A376" s="18" t="s">
        <v>521</v>
      </c>
      <c r="B376" s="17" t="s">
        <v>522</v>
      </c>
      <c r="C376" s="17" t="s">
        <v>19</v>
      </c>
      <c r="D376" s="17" t="s">
        <v>4409</v>
      </c>
      <c r="E376" s="17" t="s">
        <v>4420</v>
      </c>
      <c r="F376" s="19">
        <v>5000</v>
      </c>
      <c r="G376" s="19">
        <v>0</v>
      </c>
      <c r="H376" s="20">
        <v>5000</v>
      </c>
    </row>
    <row r="377" spans="1:8" x14ac:dyDescent="0.25">
      <c r="A377" s="18" t="s">
        <v>523</v>
      </c>
      <c r="B377" s="17" t="s">
        <v>524</v>
      </c>
      <c r="C377" s="17" t="s">
        <v>19</v>
      </c>
      <c r="D377" s="17" t="s">
        <v>4405</v>
      </c>
      <c r="E377" s="17" t="s">
        <v>1073</v>
      </c>
      <c r="F377" s="19">
        <v>62300</v>
      </c>
      <c r="G377" s="19">
        <v>62230.48</v>
      </c>
      <c r="H377" s="20">
        <v>69.52</v>
      </c>
    </row>
    <row r="378" spans="1:8" x14ac:dyDescent="0.25">
      <c r="A378" s="18" t="s">
        <v>525</v>
      </c>
      <c r="B378" s="17" t="s">
        <v>101</v>
      </c>
      <c r="C378" s="17" t="s">
        <v>19</v>
      </c>
      <c r="D378" s="17" t="s">
        <v>4409</v>
      </c>
      <c r="E378" s="17" t="s">
        <v>4420</v>
      </c>
      <c r="F378" s="19">
        <v>87600</v>
      </c>
      <c r="G378" s="19">
        <v>65929.990000000005</v>
      </c>
      <c r="H378" s="20">
        <v>21670.01</v>
      </c>
    </row>
    <row r="379" spans="1:8" x14ac:dyDescent="0.25">
      <c r="A379" s="18" t="s">
        <v>526</v>
      </c>
      <c r="B379" s="17" t="s">
        <v>527</v>
      </c>
      <c r="C379" s="17" t="s">
        <v>19</v>
      </c>
      <c r="D379" s="17" t="s">
        <v>4405</v>
      </c>
      <c r="E379" s="17" t="s">
        <v>4430</v>
      </c>
      <c r="F379" s="19">
        <v>354000</v>
      </c>
      <c r="G379" s="19">
        <v>162118.12</v>
      </c>
      <c r="H379" s="20">
        <v>191881.88</v>
      </c>
    </row>
    <row r="380" spans="1:8" x14ac:dyDescent="0.25">
      <c r="A380" s="18" t="s">
        <v>0</v>
      </c>
      <c r="B380" s="17" t="s">
        <v>38</v>
      </c>
      <c r="C380" s="17" t="s">
        <v>0</v>
      </c>
      <c r="D380" s="17" t="s">
        <v>0</v>
      </c>
      <c r="E380" s="17" t="s">
        <v>0</v>
      </c>
      <c r="F380" s="19">
        <f>F379+F378+F377+F376+F375+F373+F372+F371+F370</f>
        <v>3328400</v>
      </c>
      <c r="G380" s="19">
        <f>G379+G378+G377+G376+G375+G373+G372+G371+G370</f>
        <v>7952451.1299999999</v>
      </c>
      <c r="H380" s="20">
        <f>H379+H378+H377+H376+H375+H373+H372+H371+H370</f>
        <v>-4624051.13</v>
      </c>
    </row>
    <row r="381" spans="1:8" x14ac:dyDescent="0.25">
      <c r="A381" s="18" t="s">
        <v>0</v>
      </c>
      <c r="B381" s="17" t="s">
        <v>42</v>
      </c>
      <c r="C381" s="17" t="s">
        <v>0</v>
      </c>
      <c r="D381" s="17" t="s">
        <v>0</v>
      </c>
      <c r="E381" s="17" t="s">
        <v>0</v>
      </c>
      <c r="F381" s="19">
        <f>0</f>
        <v>0</v>
      </c>
      <c r="G381" s="19">
        <f>0</f>
        <v>0</v>
      </c>
      <c r="H381" s="20">
        <f>0</f>
        <v>0</v>
      </c>
    </row>
    <row r="382" spans="1:8" x14ac:dyDescent="0.25">
      <c r="A382" s="18" t="s">
        <v>0</v>
      </c>
      <c r="B382" s="17" t="s">
        <v>43</v>
      </c>
      <c r="C382" s="17" t="s">
        <v>0</v>
      </c>
      <c r="D382" s="17" t="s">
        <v>0</v>
      </c>
      <c r="E382" s="17" t="s">
        <v>0</v>
      </c>
      <c r="F382" s="19">
        <f>F381-F380</f>
        <v>-3328400</v>
      </c>
      <c r="G382" s="19">
        <f>G381-G380</f>
        <v>-7952451.1299999999</v>
      </c>
      <c r="H382" s="20">
        <f>H381-H380</f>
        <v>4624051.13</v>
      </c>
    </row>
    <row r="383" spans="1:8" x14ac:dyDescent="0.25">
      <c r="A383" s="12" t="s">
        <v>528</v>
      </c>
      <c r="B383" s="13" t="s">
        <v>529</v>
      </c>
      <c r="C383" s="13" t="s">
        <v>0</v>
      </c>
      <c r="D383" s="13" t="s">
        <v>0</v>
      </c>
      <c r="E383" s="13" t="s">
        <v>0</v>
      </c>
      <c r="F383" s="8"/>
      <c r="G383" s="8"/>
      <c r="H383" s="9"/>
    </row>
    <row r="384" spans="1:8" x14ac:dyDescent="0.25">
      <c r="A384" s="14" t="s">
        <v>530</v>
      </c>
      <c r="B384" s="15" t="s">
        <v>14</v>
      </c>
      <c r="C384" s="15" t="s">
        <v>0</v>
      </c>
      <c r="D384" s="15" t="s">
        <v>0</v>
      </c>
      <c r="E384" s="15" t="s">
        <v>0</v>
      </c>
      <c r="F384" s="8"/>
      <c r="G384" s="8"/>
      <c r="H384" s="9"/>
    </row>
    <row r="385" spans="1:8" x14ac:dyDescent="0.25">
      <c r="A385" s="16" t="s">
        <v>531</v>
      </c>
      <c r="B385" s="17" t="s">
        <v>532</v>
      </c>
      <c r="C385" s="17" t="s">
        <v>0</v>
      </c>
      <c r="D385" s="17" t="s">
        <v>0</v>
      </c>
      <c r="E385" s="17" t="s">
        <v>0</v>
      </c>
      <c r="F385" s="8"/>
      <c r="G385" s="8"/>
      <c r="H385" s="9"/>
    </row>
    <row r="386" spans="1:8" x14ac:dyDescent="0.25">
      <c r="A386" s="18" t="s">
        <v>533</v>
      </c>
      <c r="B386" s="17" t="s">
        <v>53</v>
      </c>
      <c r="C386" s="17" t="s">
        <v>54</v>
      </c>
      <c r="D386" s="17" t="s">
        <v>4405</v>
      </c>
      <c r="E386" s="17" t="s">
        <v>4412</v>
      </c>
      <c r="F386" s="19">
        <v>566000</v>
      </c>
      <c r="G386" s="19">
        <v>510110.15</v>
      </c>
      <c r="H386" s="20">
        <v>55889.85</v>
      </c>
    </row>
    <row r="387" spans="1:8" x14ac:dyDescent="0.25">
      <c r="A387" s="18" t="s">
        <v>534</v>
      </c>
      <c r="B387" s="17" t="s">
        <v>56</v>
      </c>
      <c r="C387" s="17" t="s">
        <v>54</v>
      </c>
      <c r="D387" s="17" t="s">
        <v>4405</v>
      </c>
      <c r="E387" s="17" t="s">
        <v>4412</v>
      </c>
      <c r="F387" s="19">
        <v>2156700</v>
      </c>
      <c r="G387" s="19">
        <v>2178499.4500000002</v>
      </c>
      <c r="H387" s="20">
        <v>-21799.45</v>
      </c>
    </row>
    <row r="388" spans="1:8" x14ac:dyDescent="0.25">
      <c r="A388" s="18" t="s">
        <v>535</v>
      </c>
      <c r="B388" s="17" t="s">
        <v>58</v>
      </c>
      <c r="C388" s="17" t="s">
        <v>54</v>
      </c>
      <c r="D388" s="17" t="s">
        <v>4405</v>
      </c>
      <c r="E388" s="17" t="s">
        <v>4412</v>
      </c>
      <c r="F388" s="19">
        <v>41800</v>
      </c>
      <c r="G388" s="19">
        <v>39796.81</v>
      </c>
      <c r="H388" s="20">
        <v>2003.19</v>
      </c>
    </row>
    <row r="389" spans="1:8" x14ac:dyDescent="0.25">
      <c r="A389" s="18" t="s">
        <v>536</v>
      </c>
      <c r="B389" s="17" t="s">
        <v>60</v>
      </c>
      <c r="C389" s="17" t="s">
        <v>61</v>
      </c>
      <c r="D389" s="17" t="s">
        <v>4405</v>
      </c>
      <c r="E389" s="17" t="s">
        <v>4412</v>
      </c>
      <c r="F389" s="19">
        <v>8500</v>
      </c>
      <c r="G389" s="19">
        <v>7717.52</v>
      </c>
      <c r="H389" s="20">
        <v>782.48</v>
      </c>
    </row>
    <row r="390" spans="1:8" x14ac:dyDescent="0.25">
      <c r="A390" s="18" t="s">
        <v>537</v>
      </c>
      <c r="B390" s="17" t="s">
        <v>63</v>
      </c>
      <c r="C390" s="17" t="s">
        <v>54</v>
      </c>
      <c r="D390" s="17" t="s">
        <v>4405</v>
      </c>
      <c r="E390" s="17" t="s">
        <v>4412</v>
      </c>
      <c r="F390" s="19">
        <v>8000</v>
      </c>
      <c r="G390" s="19">
        <v>67939.960000000006</v>
      </c>
      <c r="H390" s="20">
        <v>-59939.96</v>
      </c>
    </row>
    <row r="391" spans="1:8" x14ac:dyDescent="0.25">
      <c r="A391" s="18" t="s">
        <v>538</v>
      </c>
      <c r="B391" s="17" t="s">
        <v>276</v>
      </c>
      <c r="C391" s="17" t="s">
        <v>66</v>
      </c>
      <c r="D391" s="17" t="s">
        <v>4405</v>
      </c>
      <c r="E391" s="17" t="s">
        <v>4412</v>
      </c>
      <c r="F391" s="19">
        <v>24500</v>
      </c>
      <c r="G391" s="19">
        <v>25041.64</v>
      </c>
      <c r="H391" s="20">
        <v>-541.64</v>
      </c>
    </row>
    <row r="392" spans="1:8" x14ac:dyDescent="0.25">
      <c r="A392" s="18" t="s">
        <v>539</v>
      </c>
      <c r="B392" s="17" t="s">
        <v>68</v>
      </c>
      <c r="C392" s="17" t="s">
        <v>66</v>
      </c>
      <c r="D392" s="17" t="s">
        <v>4405</v>
      </c>
      <c r="E392" s="17" t="s">
        <v>4412</v>
      </c>
      <c r="F392" s="19">
        <v>8200</v>
      </c>
      <c r="G392" s="19">
        <v>6049.4</v>
      </c>
      <c r="H392" s="20">
        <v>2150.6</v>
      </c>
    </row>
    <row r="393" spans="1:8" x14ac:dyDescent="0.25">
      <c r="A393" s="18" t="s">
        <v>540</v>
      </c>
      <c r="B393" s="17" t="s">
        <v>70</v>
      </c>
      <c r="C393" s="17" t="s">
        <v>66</v>
      </c>
      <c r="D393" s="17" t="s">
        <v>4405</v>
      </c>
      <c r="E393" s="17" t="s">
        <v>4412</v>
      </c>
      <c r="F393" s="19">
        <v>20100</v>
      </c>
      <c r="G393" s="19">
        <v>17200.939999999999</v>
      </c>
      <c r="H393" s="20">
        <v>2899.06</v>
      </c>
    </row>
    <row r="394" spans="1:8" x14ac:dyDescent="0.25">
      <c r="A394" s="18" t="s">
        <v>541</v>
      </c>
      <c r="B394" s="17" t="s">
        <v>72</v>
      </c>
      <c r="C394" s="17" t="s">
        <v>66</v>
      </c>
      <c r="D394" s="17" t="s">
        <v>4405</v>
      </c>
      <c r="E394" s="17" t="s">
        <v>4412</v>
      </c>
      <c r="F394" s="19">
        <v>75000</v>
      </c>
      <c r="G394" s="19">
        <v>81545.25</v>
      </c>
      <c r="H394" s="20">
        <v>-6545.25</v>
      </c>
    </row>
    <row r="395" spans="1:8" x14ac:dyDescent="0.25">
      <c r="A395" s="18" t="s">
        <v>542</v>
      </c>
      <c r="B395" s="17" t="s">
        <v>74</v>
      </c>
      <c r="C395" s="17" t="s">
        <v>66</v>
      </c>
      <c r="D395" s="17" t="s">
        <v>4405</v>
      </c>
      <c r="E395" s="17" t="s">
        <v>4412</v>
      </c>
      <c r="F395" s="19">
        <v>408500</v>
      </c>
      <c r="G395" s="19">
        <v>450579.61</v>
      </c>
      <c r="H395" s="20">
        <v>-42079.61</v>
      </c>
    </row>
    <row r="396" spans="1:8" x14ac:dyDescent="0.25">
      <c r="A396" s="18" t="s">
        <v>543</v>
      </c>
      <c r="B396" s="17" t="s">
        <v>76</v>
      </c>
      <c r="C396" s="17" t="s">
        <v>66</v>
      </c>
      <c r="D396" s="17" t="s">
        <v>4405</v>
      </c>
      <c r="E396" s="17" t="s">
        <v>4412</v>
      </c>
      <c r="F396" s="19">
        <v>12500</v>
      </c>
      <c r="G396" s="19">
        <v>12323.92</v>
      </c>
      <c r="H396" s="20">
        <v>176.08</v>
      </c>
    </row>
    <row r="397" spans="1:8" x14ac:dyDescent="0.25">
      <c r="A397" s="18" t="s">
        <v>544</v>
      </c>
      <c r="B397" s="17" t="s">
        <v>78</v>
      </c>
      <c r="C397" s="17" t="s">
        <v>79</v>
      </c>
      <c r="D397" s="17" t="s">
        <v>4405</v>
      </c>
      <c r="E397" s="17" t="s">
        <v>1073</v>
      </c>
      <c r="F397" s="19">
        <v>4000</v>
      </c>
      <c r="G397" s="19">
        <v>244.16</v>
      </c>
      <c r="H397" s="20">
        <v>3755.84</v>
      </c>
    </row>
    <row r="398" spans="1:8" x14ac:dyDescent="0.25">
      <c r="A398" s="18" t="s">
        <v>545</v>
      </c>
      <c r="B398" s="17" t="s">
        <v>546</v>
      </c>
      <c r="C398" s="17" t="s">
        <v>79</v>
      </c>
      <c r="D398" s="17" t="s">
        <v>4405</v>
      </c>
      <c r="E398" s="17" t="s">
        <v>1073</v>
      </c>
      <c r="F398" s="19">
        <v>100</v>
      </c>
      <c r="G398" s="19">
        <v>17457</v>
      </c>
      <c r="H398" s="20">
        <v>-17357</v>
      </c>
    </row>
    <row r="399" spans="1:8" x14ac:dyDescent="0.25">
      <c r="A399" s="18" t="s">
        <v>547</v>
      </c>
      <c r="B399" s="17" t="s">
        <v>83</v>
      </c>
      <c r="C399" s="17" t="s">
        <v>79</v>
      </c>
      <c r="D399" s="17" t="s">
        <v>4405</v>
      </c>
      <c r="E399" s="17" t="s">
        <v>1073</v>
      </c>
      <c r="F399" s="19">
        <v>170000</v>
      </c>
      <c r="G399" s="19">
        <v>137774.74</v>
      </c>
      <c r="H399" s="20">
        <v>32225.26</v>
      </c>
    </row>
    <row r="400" spans="1:8" x14ac:dyDescent="0.25">
      <c r="A400" s="18" t="s">
        <v>548</v>
      </c>
      <c r="B400" s="17" t="s">
        <v>549</v>
      </c>
      <c r="C400" s="17" t="s">
        <v>79</v>
      </c>
      <c r="D400" s="17" t="s">
        <v>4405</v>
      </c>
      <c r="E400" s="17" t="s">
        <v>1073</v>
      </c>
      <c r="F400" s="19">
        <v>100</v>
      </c>
      <c r="G400" s="19">
        <v>0</v>
      </c>
      <c r="H400" s="20">
        <v>100</v>
      </c>
    </row>
    <row r="401" spans="1:8" x14ac:dyDescent="0.25">
      <c r="A401" s="18" t="s">
        <v>550</v>
      </c>
      <c r="B401" s="17" t="s">
        <v>551</v>
      </c>
      <c r="C401" s="17" t="s">
        <v>79</v>
      </c>
      <c r="D401" s="17" t="s">
        <v>4405</v>
      </c>
      <c r="E401" s="17" t="s">
        <v>1073</v>
      </c>
      <c r="F401" s="19">
        <v>400</v>
      </c>
      <c r="G401" s="19">
        <v>400</v>
      </c>
      <c r="H401" s="20">
        <v>0</v>
      </c>
    </row>
    <row r="402" spans="1:8" x14ac:dyDescent="0.25">
      <c r="A402" s="18" t="s">
        <v>552</v>
      </c>
      <c r="B402" s="17" t="s">
        <v>85</v>
      </c>
      <c r="C402" s="17" t="s">
        <v>86</v>
      </c>
      <c r="D402" s="17" t="s">
        <v>4405</v>
      </c>
      <c r="E402" s="17" t="s">
        <v>1073</v>
      </c>
      <c r="F402" s="19">
        <v>100</v>
      </c>
      <c r="G402" s="19">
        <v>10184.58</v>
      </c>
      <c r="H402" s="20">
        <v>-10084.58</v>
      </c>
    </row>
    <row r="403" spans="1:8" x14ac:dyDescent="0.25">
      <c r="A403" s="18" t="s">
        <v>553</v>
      </c>
      <c r="B403" s="17" t="s">
        <v>148</v>
      </c>
      <c r="C403" s="17" t="s">
        <v>86</v>
      </c>
      <c r="D403" s="17" t="s">
        <v>4405</v>
      </c>
      <c r="E403" s="17" t="s">
        <v>1073</v>
      </c>
      <c r="F403" s="19">
        <v>13000</v>
      </c>
      <c r="G403" s="19">
        <v>18787.91</v>
      </c>
      <c r="H403" s="20">
        <v>-5787.91</v>
      </c>
    </row>
    <row r="404" spans="1:8" x14ac:dyDescent="0.25">
      <c r="A404" s="18" t="s">
        <v>554</v>
      </c>
      <c r="B404" s="17" t="s">
        <v>349</v>
      </c>
      <c r="C404" s="17" t="s">
        <v>95</v>
      </c>
      <c r="D404" s="17" t="s">
        <v>4405</v>
      </c>
      <c r="E404" s="17" t="s">
        <v>1073</v>
      </c>
      <c r="F404" s="19">
        <v>500</v>
      </c>
      <c r="G404" s="19">
        <v>259.07</v>
      </c>
      <c r="H404" s="20">
        <v>240.93</v>
      </c>
    </row>
    <row r="405" spans="1:8" x14ac:dyDescent="0.25">
      <c r="A405" s="18" t="s">
        <v>555</v>
      </c>
      <c r="B405" s="17" t="s">
        <v>157</v>
      </c>
      <c r="C405" s="17" t="s">
        <v>86</v>
      </c>
      <c r="D405" s="17" t="s">
        <v>4405</v>
      </c>
      <c r="E405" s="17" t="s">
        <v>1073</v>
      </c>
      <c r="F405" s="19">
        <v>25000</v>
      </c>
      <c r="G405" s="19">
        <v>22002.95</v>
      </c>
      <c r="H405" s="20">
        <v>2997.05</v>
      </c>
    </row>
    <row r="406" spans="1:8" x14ac:dyDescent="0.25">
      <c r="A406" s="18" t="s">
        <v>556</v>
      </c>
      <c r="B406" s="17" t="s">
        <v>186</v>
      </c>
      <c r="C406" s="17" t="s">
        <v>19</v>
      </c>
      <c r="D406" s="17" t="s">
        <v>4405</v>
      </c>
      <c r="E406" s="17" t="s">
        <v>1073</v>
      </c>
      <c r="F406" s="19">
        <v>900</v>
      </c>
      <c r="G406" s="19">
        <v>1111.8699999999999</v>
      </c>
      <c r="H406" s="20">
        <v>-211.87</v>
      </c>
    </row>
    <row r="407" spans="1:8" x14ac:dyDescent="0.25">
      <c r="A407" s="18" t="s">
        <v>557</v>
      </c>
      <c r="B407" s="17" t="s">
        <v>99</v>
      </c>
      <c r="C407" s="17" t="s">
        <v>19</v>
      </c>
      <c r="D407" s="17" t="s">
        <v>4405</v>
      </c>
      <c r="E407" s="17" t="s">
        <v>1073</v>
      </c>
      <c r="F407" s="19">
        <v>13000</v>
      </c>
      <c r="G407" s="19">
        <v>6445.2</v>
      </c>
      <c r="H407" s="20">
        <v>6554.8</v>
      </c>
    </row>
    <row r="408" spans="1:8" x14ac:dyDescent="0.25">
      <c r="A408" s="18" t="s">
        <v>558</v>
      </c>
      <c r="B408" s="17" t="s">
        <v>101</v>
      </c>
      <c r="C408" s="17" t="s">
        <v>19</v>
      </c>
      <c r="D408" s="17" t="s">
        <v>4405</v>
      </c>
      <c r="E408" s="17" t="s">
        <v>1073</v>
      </c>
      <c r="F408" s="19">
        <v>11000</v>
      </c>
      <c r="G408" s="19">
        <v>1125.24</v>
      </c>
      <c r="H408" s="20">
        <v>9874.76</v>
      </c>
    </row>
    <row r="409" spans="1:8" x14ac:dyDescent="0.25">
      <c r="A409" s="18" t="s">
        <v>559</v>
      </c>
      <c r="B409" s="17" t="s">
        <v>560</v>
      </c>
      <c r="C409" s="17" t="s">
        <v>19</v>
      </c>
      <c r="D409" s="17" t="s">
        <v>4405</v>
      </c>
      <c r="E409" s="17" t="s">
        <v>1073</v>
      </c>
      <c r="F409" s="19">
        <v>100</v>
      </c>
      <c r="G409" s="19">
        <v>1549.78</v>
      </c>
      <c r="H409" s="20">
        <v>-1449.78</v>
      </c>
    </row>
    <row r="410" spans="1:8" x14ac:dyDescent="0.25">
      <c r="A410" s="18" t="s">
        <v>561</v>
      </c>
      <c r="B410" s="17" t="s">
        <v>21</v>
      </c>
      <c r="C410" s="17" t="s">
        <v>19</v>
      </c>
      <c r="D410" s="17" t="s">
        <v>4405</v>
      </c>
      <c r="E410" s="17" t="s">
        <v>4412</v>
      </c>
      <c r="F410" s="19">
        <v>28000</v>
      </c>
      <c r="G410" s="19">
        <v>14737.72</v>
      </c>
      <c r="H410" s="20">
        <v>13262.28</v>
      </c>
    </row>
    <row r="411" spans="1:8" x14ac:dyDescent="0.25">
      <c r="A411" s="18" t="s">
        <v>562</v>
      </c>
      <c r="B411" s="17" t="s">
        <v>27</v>
      </c>
      <c r="C411" s="17" t="s">
        <v>66</v>
      </c>
      <c r="D411" s="17" t="s">
        <v>4405</v>
      </c>
      <c r="E411" s="17" t="s">
        <v>4412</v>
      </c>
      <c r="F411" s="19">
        <v>27000</v>
      </c>
      <c r="G411" s="19">
        <v>25774.75</v>
      </c>
      <c r="H411" s="20">
        <v>1225.25</v>
      </c>
    </row>
    <row r="412" spans="1:8" x14ac:dyDescent="0.25">
      <c r="A412" s="18" t="s">
        <v>563</v>
      </c>
      <c r="B412" s="17" t="s">
        <v>564</v>
      </c>
      <c r="C412" s="17" t="s">
        <v>79</v>
      </c>
      <c r="D412" s="17" t="s">
        <v>4405</v>
      </c>
      <c r="E412" s="17" t="s">
        <v>1073</v>
      </c>
      <c r="F412" s="19">
        <v>20000</v>
      </c>
      <c r="G412" s="19">
        <v>0</v>
      </c>
      <c r="H412" s="20">
        <v>20000</v>
      </c>
    </row>
    <row r="413" spans="1:8" x14ac:dyDescent="0.25">
      <c r="A413" s="18" t="s">
        <v>565</v>
      </c>
      <c r="B413" s="17" t="s">
        <v>316</v>
      </c>
      <c r="C413" s="17" t="s">
        <v>79</v>
      </c>
      <c r="D413" s="17" t="s">
        <v>4405</v>
      </c>
      <c r="E413" s="17" t="s">
        <v>1073</v>
      </c>
      <c r="F413" s="19">
        <v>1500</v>
      </c>
      <c r="G413" s="19">
        <v>409.84</v>
      </c>
      <c r="H413" s="20">
        <v>1090.1600000000001</v>
      </c>
    </row>
    <row r="414" spans="1:8" x14ac:dyDescent="0.25">
      <c r="A414" s="18" t="s">
        <v>566</v>
      </c>
      <c r="B414" s="17" t="s">
        <v>107</v>
      </c>
      <c r="C414" s="17" t="s">
        <v>19</v>
      </c>
      <c r="D414" s="17" t="s">
        <v>4405</v>
      </c>
      <c r="E414" s="17" t="s">
        <v>1073</v>
      </c>
      <c r="F414" s="19">
        <v>1000</v>
      </c>
      <c r="G414" s="19">
        <v>234.61</v>
      </c>
      <c r="H414" s="20">
        <v>765.39</v>
      </c>
    </row>
    <row r="415" spans="1:8" x14ac:dyDescent="0.25">
      <c r="A415" s="18" t="s">
        <v>567</v>
      </c>
      <c r="B415" s="17" t="s">
        <v>109</v>
      </c>
      <c r="C415" s="17" t="s">
        <v>66</v>
      </c>
      <c r="D415" s="17" t="s">
        <v>4405</v>
      </c>
      <c r="E415" s="17" t="s">
        <v>4412</v>
      </c>
      <c r="F415" s="19">
        <v>500</v>
      </c>
      <c r="G415" s="19">
        <v>0</v>
      </c>
      <c r="H415" s="20">
        <v>500</v>
      </c>
    </row>
    <row r="416" spans="1:8" x14ac:dyDescent="0.25">
      <c r="A416" s="18" t="s">
        <v>0</v>
      </c>
      <c r="B416" s="17" t="s">
        <v>38</v>
      </c>
      <c r="C416" s="17" t="s">
        <v>0</v>
      </c>
      <c r="D416" s="17" t="s">
        <v>0</v>
      </c>
      <c r="E416" s="17" t="s">
        <v>0</v>
      </c>
      <c r="F416" s="19">
        <f>F415+F414+F413+F412+F411+F410+F409+F408+F407+F406+F405+F404+F403+F402+F401+F400+F399+F398+F397+F396+F395+F394+F393+F392+F391+F390+F389+F388+F387+F386</f>
        <v>3646000</v>
      </c>
      <c r="G416" s="19">
        <f>G415+G414+G413+G412+G411+G410+G409+G408+G407+G406+G405+G404+G403+G402+G401+G400+G399+G398+G397+G396+G395+G394+G393+G392+G391+G390+G389+G388+G387+G386</f>
        <v>3655304.07</v>
      </c>
      <c r="H416" s="20">
        <f>H415+H414+H413+H412+H411+H410+H409+H408+H407+H406+H405+H404+H403+H402+H401+H400+H399+H398+H397+H396+H395+H394+H393+H392+H391+H390+H389+H388+H387+H386</f>
        <v>-9304.07</v>
      </c>
    </row>
    <row r="417" spans="1:8" x14ac:dyDescent="0.25">
      <c r="A417" s="18" t="s">
        <v>568</v>
      </c>
      <c r="B417" s="17" t="s">
        <v>569</v>
      </c>
      <c r="C417" s="17" t="s">
        <v>261</v>
      </c>
      <c r="D417" s="17" t="s">
        <v>4405</v>
      </c>
      <c r="E417" s="17" t="s">
        <v>1073</v>
      </c>
      <c r="F417" s="19">
        <v>17000</v>
      </c>
      <c r="G417" s="19">
        <v>17720.560000000001</v>
      </c>
      <c r="H417" s="20">
        <v>-720.56</v>
      </c>
    </row>
    <row r="418" spans="1:8" x14ac:dyDescent="0.25">
      <c r="A418" s="18" t="s">
        <v>570</v>
      </c>
      <c r="B418" s="17" t="s">
        <v>367</v>
      </c>
      <c r="C418" s="17" t="s">
        <v>368</v>
      </c>
      <c r="D418" s="17" t="s">
        <v>4405</v>
      </c>
      <c r="E418" s="17" t="s">
        <v>1073</v>
      </c>
      <c r="F418" s="19">
        <v>400</v>
      </c>
      <c r="G418" s="19">
        <v>173.94</v>
      </c>
      <c r="H418" s="20">
        <v>226.06</v>
      </c>
    </row>
    <row r="419" spans="1:8" x14ac:dyDescent="0.25">
      <c r="A419" s="18" t="s">
        <v>571</v>
      </c>
      <c r="B419" s="17" t="s">
        <v>572</v>
      </c>
      <c r="C419" s="17" t="s">
        <v>261</v>
      </c>
      <c r="D419" s="17" t="s">
        <v>4405</v>
      </c>
      <c r="E419" s="17" t="s">
        <v>1073</v>
      </c>
      <c r="F419" s="19">
        <v>8500</v>
      </c>
      <c r="G419" s="19">
        <v>6689.33</v>
      </c>
      <c r="H419" s="20">
        <v>1810.67</v>
      </c>
    </row>
    <row r="420" spans="1:8" x14ac:dyDescent="0.25">
      <c r="A420" s="18" t="s">
        <v>573</v>
      </c>
      <c r="B420" s="17" t="s">
        <v>380</v>
      </c>
      <c r="C420" s="17" t="s">
        <v>261</v>
      </c>
      <c r="D420" s="17" t="s">
        <v>4405</v>
      </c>
      <c r="E420" s="17" t="s">
        <v>1073</v>
      </c>
      <c r="F420" s="19">
        <v>50000</v>
      </c>
      <c r="G420" s="19">
        <v>18420.310000000001</v>
      </c>
      <c r="H420" s="20">
        <v>31579.69</v>
      </c>
    </row>
    <row r="421" spans="1:8" x14ac:dyDescent="0.25">
      <c r="A421" s="18" t="s">
        <v>574</v>
      </c>
      <c r="B421" s="17" t="s">
        <v>40</v>
      </c>
      <c r="C421" s="17" t="s">
        <v>41</v>
      </c>
      <c r="D421" s="17" t="s">
        <v>4405</v>
      </c>
      <c r="E421" s="17" t="s">
        <v>4412</v>
      </c>
      <c r="F421" s="19">
        <v>62200</v>
      </c>
      <c r="G421" s="19">
        <v>56262.28</v>
      </c>
      <c r="H421" s="20">
        <v>5937.72</v>
      </c>
    </row>
    <row r="422" spans="1:8" x14ac:dyDescent="0.25">
      <c r="A422" s="18" t="s">
        <v>575</v>
      </c>
      <c r="B422" s="17" t="s">
        <v>576</v>
      </c>
      <c r="C422" s="17" t="s">
        <v>41</v>
      </c>
      <c r="D422" s="17" t="s">
        <v>4405</v>
      </c>
      <c r="E422" s="17" t="s">
        <v>1073</v>
      </c>
      <c r="F422" s="19">
        <v>2000000</v>
      </c>
      <c r="G422" s="19">
        <v>387991.77</v>
      </c>
      <c r="H422" s="20">
        <v>1612008.23</v>
      </c>
    </row>
    <row r="423" spans="1:8" x14ac:dyDescent="0.25">
      <c r="A423" s="18" t="s">
        <v>0</v>
      </c>
      <c r="B423" s="17" t="s">
        <v>42</v>
      </c>
      <c r="C423" s="17" t="s">
        <v>0</v>
      </c>
      <c r="D423" s="17" t="s">
        <v>0</v>
      </c>
      <c r="E423" s="17" t="s">
        <v>0</v>
      </c>
      <c r="F423" s="19">
        <f>F422+F421+F420+F419+F418+F417</f>
        <v>2138100</v>
      </c>
      <c r="G423" s="19">
        <f>G422+G421+G420+G419+G418+G417</f>
        <v>487258.19000000006</v>
      </c>
      <c r="H423" s="20">
        <f>H422+H421+H420+H419+H418+H417</f>
        <v>1650841.8099999998</v>
      </c>
    </row>
    <row r="424" spans="1:8" x14ac:dyDescent="0.25">
      <c r="A424" s="18" t="s">
        <v>0</v>
      </c>
      <c r="B424" s="17" t="s">
        <v>43</v>
      </c>
      <c r="C424" s="17" t="s">
        <v>0</v>
      </c>
      <c r="D424" s="17" t="s">
        <v>0</v>
      </c>
      <c r="E424" s="17" t="s">
        <v>0</v>
      </c>
      <c r="F424" s="19">
        <f>F423-F416</f>
        <v>-1507900</v>
      </c>
      <c r="G424" s="19">
        <f>G423-G416</f>
        <v>-3168045.88</v>
      </c>
      <c r="H424" s="20">
        <f>H423-H416</f>
        <v>1660145.88</v>
      </c>
    </row>
    <row r="425" spans="1:8" x14ac:dyDescent="0.25">
      <c r="A425" s="16" t="s">
        <v>577</v>
      </c>
      <c r="B425" s="17" t="s">
        <v>578</v>
      </c>
      <c r="C425" s="17" t="s">
        <v>0</v>
      </c>
      <c r="D425" s="17" t="s">
        <v>0</v>
      </c>
      <c r="E425" s="17" t="s">
        <v>0</v>
      </c>
      <c r="F425" s="8"/>
      <c r="G425" s="8"/>
      <c r="H425" s="9"/>
    </row>
    <row r="426" spans="1:8" x14ac:dyDescent="0.25">
      <c r="A426" s="18" t="s">
        <v>579</v>
      </c>
      <c r="B426" s="17" t="s">
        <v>53</v>
      </c>
      <c r="C426" s="17" t="s">
        <v>54</v>
      </c>
      <c r="D426" s="17" t="s">
        <v>4405</v>
      </c>
      <c r="E426" s="17" t="s">
        <v>4412</v>
      </c>
      <c r="F426" s="19">
        <v>135800</v>
      </c>
      <c r="G426" s="19">
        <v>124835.01</v>
      </c>
      <c r="H426" s="20">
        <v>10964.99</v>
      </c>
    </row>
    <row r="427" spans="1:8" x14ac:dyDescent="0.25">
      <c r="A427" s="18" t="s">
        <v>580</v>
      </c>
      <c r="B427" s="17" t="s">
        <v>56</v>
      </c>
      <c r="C427" s="17" t="s">
        <v>54</v>
      </c>
      <c r="D427" s="17" t="s">
        <v>4405</v>
      </c>
      <c r="E427" s="17" t="s">
        <v>4412</v>
      </c>
      <c r="F427" s="19">
        <v>3645800</v>
      </c>
      <c r="G427" s="19">
        <v>3435316.66</v>
      </c>
      <c r="H427" s="20">
        <v>210483.34</v>
      </c>
    </row>
    <row r="428" spans="1:8" x14ac:dyDescent="0.25">
      <c r="A428" s="18" t="s">
        <v>581</v>
      </c>
      <c r="B428" s="17" t="s">
        <v>58</v>
      </c>
      <c r="C428" s="17" t="s">
        <v>54</v>
      </c>
      <c r="D428" s="17" t="s">
        <v>4405</v>
      </c>
      <c r="E428" s="17" t="s">
        <v>4412</v>
      </c>
      <c r="F428" s="19">
        <v>113400</v>
      </c>
      <c r="G428" s="19">
        <v>82188.72</v>
      </c>
      <c r="H428" s="20">
        <v>31211.279999999999</v>
      </c>
    </row>
    <row r="429" spans="1:8" x14ac:dyDescent="0.25">
      <c r="A429" s="18" t="s">
        <v>582</v>
      </c>
      <c r="B429" s="17" t="s">
        <v>60</v>
      </c>
      <c r="C429" s="17" t="s">
        <v>61</v>
      </c>
      <c r="D429" s="17" t="s">
        <v>4405</v>
      </c>
      <c r="E429" s="17" t="s">
        <v>4412</v>
      </c>
      <c r="F429" s="19">
        <v>2000</v>
      </c>
      <c r="G429" s="19">
        <v>42</v>
      </c>
      <c r="H429" s="20">
        <v>1958</v>
      </c>
    </row>
    <row r="430" spans="1:8" x14ac:dyDescent="0.25">
      <c r="A430" s="18" t="s">
        <v>583</v>
      </c>
      <c r="B430" s="17" t="s">
        <v>63</v>
      </c>
      <c r="C430" s="17" t="s">
        <v>54</v>
      </c>
      <c r="D430" s="17" t="s">
        <v>4405</v>
      </c>
      <c r="E430" s="17" t="s">
        <v>4412</v>
      </c>
      <c r="F430" s="19">
        <v>20000</v>
      </c>
      <c r="G430" s="19">
        <v>100705.79</v>
      </c>
      <c r="H430" s="20">
        <v>-80705.789999999994</v>
      </c>
    </row>
    <row r="431" spans="1:8" x14ac:dyDescent="0.25">
      <c r="A431" s="18" t="s">
        <v>584</v>
      </c>
      <c r="B431" s="17" t="s">
        <v>276</v>
      </c>
      <c r="C431" s="17" t="s">
        <v>66</v>
      </c>
      <c r="D431" s="17" t="s">
        <v>4405</v>
      </c>
      <c r="E431" s="17" t="s">
        <v>4412</v>
      </c>
      <c r="F431" s="19">
        <v>17800</v>
      </c>
      <c r="G431" s="19">
        <v>16368.9</v>
      </c>
      <c r="H431" s="20">
        <v>1431.1</v>
      </c>
    </row>
    <row r="432" spans="1:8" x14ac:dyDescent="0.25">
      <c r="A432" s="18" t="s">
        <v>585</v>
      </c>
      <c r="B432" s="17" t="s">
        <v>68</v>
      </c>
      <c r="C432" s="17" t="s">
        <v>66</v>
      </c>
      <c r="D432" s="17" t="s">
        <v>4405</v>
      </c>
      <c r="E432" s="17" t="s">
        <v>4412</v>
      </c>
      <c r="F432" s="19">
        <v>100</v>
      </c>
      <c r="G432" s="19">
        <v>0</v>
      </c>
      <c r="H432" s="20">
        <v>100</v>
      </c>
    </row>
    <row r="433" spans="1:8" x14ac:dyDescent="0.25">
      <c r="A433" s="18" t="s">
        <v>586</v>
      </c>
      <c r="B433" s="17" t="s">
        <v>70</v>
      </c>
      <c r="C433" s="17" t="s">
        <v>66</v>
      </c>
      <c r="D433" s="17" t="s">
        <v>4405</v>
      </c>
      <c r="E433" s="17" t="s">
        <v>4412</v>
      </c>
      <c r="F433" s="19">
        <v>5700</v>
      </c>
      <c r="G433" s="19">
        <v>5020.79</v>
      </c>
      <c r="H433" s="20">
        <v>679.21</v>
      </c>
    </row>
    <row r="434" spans="1:8" x14ac:dyDescent="0.25">
      <c r="A434" s="18" t="s">
        <v>587</v>
      </c>
      <c r="B434" s="17" t="s">
        <v>72</v>
      </c>
      <c r="C434" s="17" t="s">
        <v>66</v>
      </c>
      <c r="D434" s="17" t="s">
        <v>4405</v>
      </c>
      <c r="E434" s="17" t="s">
        <v>4412</v>
      </c>
      <c r="F434" s="19">
        <v>120000</v>
      </c>
      <c r="G434" s="19">
        <v>133219.4</v>
      </c>
      <c r="H434" s="20">
        <v>-13219.4</v>
      </c>
    </row>
    <row r="435" spans="1:8" x14ac:dyDescent="0.25">
      <c r="A435" s="18" t="s">
        <v>588</v>
      </c>
      <c r="B435" s="17" t="s">
        <v>74</v>
      </c>
      <c r="C435" s="17" t="s">
        <v>66</v>
      </c>
      <c r="D435" s="17" t="s">
        <v>4405</v>
      </c>
      <c r="E435" s="17" t="s">
        <v>4412</v>
      </c>
      <c r="F435" s="19">
        <v>657000</v>
      </c>
      <c r="G435" s="19">
        <v>736361.05</v>
      </c>
      <c r="H435" s="20">
        <v>-79361.05</v>
      </c>
    </row>
    <row r="436" spans="1:8" x14ac:dyDescent="0.25">
      <c r="A436" s="18" t="s">
        <v>589</v>
      </c>
      <c r="B436" s="17" t="s">
        <v>76</v>
      </c>
      <c r="C436" s="17" t="s">
        <v>66</v>
      </c>
      <c r="D436" s="17" t="s">
        <v>4405</v>
      </c>
      <c r="E436" s="17" t="s">
        <v>4412</v>
      </c>
      <c r="F436" s="19">
        <v>21000</v>
      </c>
      <c r="G436" s="19">
        <v>21767.83</v>
      </c>
      <c r="H436" s="20">
        <v>-767.83</v>
      </c>
    </row>
    <row r="437" spans="1:8" x14ac:dyDescent="0.25">
      <c r="A437" s="18" t="s">
        <v>590</v>
      </c>
      <c r="B437" s="17" t="s">
        <v>78</v>
      </c>
      <c r="C437" s="17" t="s">
        <v>79</v>
      </c>
      <c r="D437" s="17" t="s">
        <v>4405</v>
      </c>
      <c r="E437" s="17" t="s">
        <v>1073</v>
      </c>
      <c r="F437" s="19">
        <v>2000</v>
      </c>
      <c r="G437" s="19">
        <v>1295.74</v>
      </c>
      <c r="H437" s="20">
        <v>704.26</v>
      </c>
    </row>
    <row r="438" spans="1:8" x14ac:dyDescent="0.25">
      <c r="A438" s="18" t="s">
        <v>591</v>
      </c>
      <c r="B438" s="17" t="s">
        <v>546</v>
      </c>
      <c r="C438" s="17" t="s">
        <v>79</v>
      </c>
      <c r="D438" s="17" t="s">
        <v>4405</v>
      </c>
      <c r="E438" s="17" t="s">
        <v>1073</v>
      </c>
      <c r="F438" s="19">
        <v>100</v>
      </c>
      <c r="G438" s="19">
        <v>0</v>
      </c>
      <c r="H438" s="20">
        <v>100</v>
      </c>
    </row>
    <row r="439" spans="1:8" x14ac:dyDescent="0.25">
      <c r="A439" s="18" t="s">
        <v>592</v>
      </c>
      <c r="B439" s="17" t="s">
        <v>83</v>
      </c>
      <c r="C439" s="17" t="s">
        <v>79</v>
      </c>
      <c r="D439" s="17" t="s">
        <v>4405</v>
      </c>
      <c r="E439" s="17" t="s">
        <v>1073</v>
      </c>
      <c r="F439" s="19">
        <v>250000</v>
      </c>
      <c r="G439" s="19">
        <v>212228.39</v>
      </c>
      <c r="H439" s="20">
        <v>37771.61</v>
      </c>
    </row>
    <row r="440" spans="1:8" x14ac:dyDescent="0.25">
      <c r="A440" s="18" t="s">
        <v>593</v>
      </c>
      <c r="B440" s="17" t="s">
        <v>549</v>
      </c>
      <c r="C440" s="17" t="s">
        <v>79</v>
      </c>
      <c r="D440" s="17" t="s">
        <v>4405</v>
      </c>
      <c r="E440" s="17" t="s">
        <v>1073</v>
      </c>
      <c r="F440" s="19">
        <v>100</v>
      </c>
      <c r="G440" s="19">
        <v>87.35</v>
      </c>
      <c r="H440" s="20">
        <v>12.65</v>
      </c>
    </row>
    <row r="441" spans="1:8" x14ac:dyDescent="0.25">
      <c r="A441" s="18" t="s">
        <v>594</v>
      </c>
      <c r="B441" s="17" t="s">
        <v>551</v>
      </c>
      <c r="C441" s="17" t="s">
        <v>79</v>
      </c>
      <c r="D441" s="17" t="s">
        <v>4405</v>
      </c>
      <c r="E441" s="17" t="s">
        <v>1073</v>
      </c>
      <c r="F441" s="19">
        <v>400</v>
      </c>
      <c r="G441" s="19">
        <v>0</v>
      </c>
      <c r="H441" s="20">
        <v>400</v>
      </c>
    </row>
    <row r="442" spans="1:8" x14ac:dyDescent="0.25">
      <c r="A442" s="18" t="s">
        <v>595</v>
      </c>
      <c r="B442" s="17" t="s">
        <v>85</v>
      </c>
      <c r="C442" s="17" t="s">
        <v>86</v>
      </c>
      <c r="D442" s="17" t="s">
        <v>4405</v>
      </c>
      <c r="E442" s="17" t="s">
        <v>1073</v>
      </c>
      <c r="F442" s="19">
        <v>100</v>
      </c>
      <c r="G442" s="19">
        <v>0</v>
      </c>
      <c r="H442" s="20">
        <v>100</v>
      </c>
    </row>
    <row r="443" spans="1:8" x14ac:dyDescent="0.25">
      <c r="A443" s="18" t="s">
        <v>596</v>
      </c>
      <c r="B443" s="17" t="s">
        <v>148</v>
      </c>
      <c r="C443" s="17" t="s">
        <v>86</v>
      </c>
      <c r="D443" s="17" t="s">
        <v>4405</v>
      </c>
      <c r="E443" s="17" t="s">
        <v>1073</v>
      </c>
      <c r="F443" s="19">
        <v>15000</v>
      </c>
      <c r="G443" s="19">
        <v>17251.419999999998</v>
      </c>
      <c r="H443" s="20">
        <v>-2251.42</v>
      </c>
    </row>
    <row r="444" spans="1:8" x14ac:dyDescent="0.25">
      <c r="A444" s="18" t="s">
        <v>597</v>
      </c>
      <c r="B444" s="17" t="s">
        <v>349</v>
      </c>
      <c r="C444" s="17" t="s">
        <v>95</v>
      </c>
      <c r="D444" s="17" t="s">
        <v>4405</v>
      </c>
      <c r="E444" s="17" t="s">
        <v>1073</v>
      </c>
      <c r="F444" s="19">
        <v>1000</v>
      </c>
      <c r="G444" s="19">
        <v>0</v>
      </c>
      <c r="H444" s="20">
        <v>1000</v>
      </c>
    </row>
    <row r="445" spans="1:8" x14ac:dyDescent="0.25">
      <c r="A445" s="18" t="s">
        <v>598</v>
      </c>
      <c r="B445" s="17" t="s">
        <v>157</v>
      </c>
      <c r="C445" s="17" t="s">
        <v>86</v>
      </c>
      <c r="D445" s="17" t="s">
        <v>4405</v>
      </c>
      <c r="E445" s="17" t="s">
        <v>1073</v>
      </c>
      <c r="F445" s="19">
        <v>75000</v>
      </c>
      <c r="G445" s="19">
        <v>35561.919999999998</v>
      </c>
      <c r="H445" s="20">
        <v>39438.080000000002</v>
      </c>
    </row>
    <row r="446" spans="1:8" x14ac:dyDescent="0.25">
      <c r="A446" s="18" t="s">
        <v>599</v>
      </c>
      <c r="B446" s="17" t="s">
        <v>186</v>
      </c>
      <c r="C446" s="17" t="s">
        <v>19</v>
      </c>
      <c r="D446" s="17" t="s">
        <v>4405</v>
      </c>
      <c r="E446" s="17" t="s">
        <v>1073</v>
      </c>
      <c r="F446" s="19">
        <v>900</v>
      </c>
      <c r="G446" s="19">
        <v>900</v>
      </c>
      <c r="H446" s="20">
        <v>0</v>
      </c>
    </row>
    <row r="447" spans="1:8" x14ac:dyDescent="0.25">
      <c r="A447" s="18" t="s">
        <v>600</v>
      </c>
      <c r="B447" s="17" t="s">
        <v>99</v>
      </c>
      <c r="C447" s="17" t="s">
        <v>19</v>
      </c>
      <c r="D447" s="17" t="s">
        <v>4405</v>
      </c>
      <c r="E447" s="17" t="s">
        <v>1073</v>
      </c>
      <c r="F447" s="19">
        <v>65000</v>
      </c>
      <c r="G447" s="19">
        <v>15298.47</v>
      </c>
      <c r="H447" s="20">
        <v>49701.53</v>
      </c>
    </row>
    <row r="448" spans="1:8" x14ac:dyDescent="0.25">
      <c r="A448" s="18" t="s">
        <v>601</v>
      </c>
      <c r="B448" s="17" t="s">
        <v>101</v>
      </c>
      <c r="C448" s="17" t="s">
        <v>19</v>
      </c>
      <c r="D448" s="17" t="s">
        <v>4405</v>
      </c>
      <c r="E448" s="17" t="s">
        <v>1073</v>
      </c>
      <c r="F448" s="19">
        <v>15000</v>
      </c>
      <c r="G448" s="19">
        <v>2122.4899999999998</v>
      </c>
      <c r="H448" s="20">
        <v>12877.51</v>
      </c>
    </row>
    <row r="449" spans="1:8" x14ac:dyDescent="0.25">
      <c r="A449" s="18" t="s">
        <v>602</v>
      </c>
      <c r="B449" s="17" t="s">
        <v>560</v>
      </c>
      <c r="C449" s="17" t="s">
        <v>19</v>
      </c>
      <c r="D449" s="17" t="s">
        <v>4405</v>
      </c>
      <c r="E449" s="17" t="s">
        <v>1073</v>
      </c>
      <c r="F449" s="19">
        <v>100</v>
      </c>
      <c r="G449" s="19">
        <v>129.51</v>
      </c>
      <c r="H449" s="20">
        <v>-29.51</v>
      </c>
    </row>
    <row r="450" spans="1:8" x14ac:dyDescent="0.25">
      <c r="A450" s="18" t="s">
        <v>603</v>
      </c>
      <c r="B450" s="17" t="s">
        <v>21</v>
      </c>
      <c r="C450" s="17" t="s">
        <v>19</v>
      </c>
      <c r="D450" s="17" t="s">
        <v>4405</v>
      </c>
      <c r="E450" s="17" t="s">
        <v>4412</v>
      </c>
      <c r="F450" s="19">
        <v>42000</v>
      </c>
      <c r="G450" s="19">
        <v>21705.72</v>
      </c>
      <c r="H450" s="20">
        <v>20294.28</v>
      </c>
    </row>
    <row r="451" spans="1:8" x14ac:dyDescent="0.25">
      <c r="A451" s="18" t="s">
        <v>604</v>
      </c>
      <c r="B451" s="17" t="s">
        <v>27</v>
      </c>
      <c r="C451" s="17" t="s">
        <v>66</v>
      </c>
      <c r="D451" s="17" t="s">
        <v>4405</v>
      </c>
      <c r="E451" s="17" t="s">
        <v>4412</v>
      </c>
      <c r="F451" s="19">
        <v>38000</v>
      </c>
      <c r="G451" s="19">
        <v>38356.870000000003</v>
      </c>
      <c r="H451" s="20">
        <v>-356.87</v>
      </c>
    </row>
    <row r="452" spans="1:8" x14ac:dyDescent="0.25">
      <c r="A452" s="18" t="s">
        <v>605</v>
      </c>
      <c r="B452" s="17" t="s">
        <v>564</v>
      </c>
      <c r="C452" s="17" t="s">
        <v>79</v>
      </c>
      <c r="D452" s="17" t="s">
        <v>4405</v>
      </c>
      <c r="E452" s="17" t="s">
        <v>1073</v>
      </c>
      <c r="F452" s="19">
        <v>125000</v>
      </c>
      <c r="G452" s="19">
        <v>132040.20000000001</v>
      </c>
      <c r="H452" s="20">
        <v>-7040.2</v>
      </c>
    </row>
    <row r="453" spans="1:8" x14ac:dyDescent="0.25">
      <c r="A453" s="18" t="s">
        <v>606</v>
      </c>
      <c r="B453" s="17" t="s">
        <v>316</v>
      </c>
      <c r="C453" s="17" t="s">
        <v>79</v>
      </c>
      <c r="D453" s="17" t="s">
        <v>4405</v>
      </c>
      <c r="E453" s="17" t="s">
        <v>1073</v>
      </c>
      <c r="F453" s="19">
        <v>2000</v>
      </c>
      <c r="G453" s="19">
        <v>1777.23</v>
      </c>
      <c r="H453" s="20">
        <v>222.77</v>
      </c>
    </row>
    <row r="454" spans="1:8" x14ac:dyDescent="0.25">
      <c r="A454" s="18" t="s">
        <v>607</v>
      </c>
      <c r="B454" s="17" t="s">
        <v>107</v>
      </c>
      <c r="C454" s="17" t="s">
        <v>19</v>
      </c>
      <c r="D454" s="17" t="s">
        <v>4405</v>
      </c>
      <c r="E454" s="17" t="s">
        <v>1073</v>
      </c>
      <c r="F454" s="19">
        <v>1500</v>
      </c>
      <c r="G454" s="19">
        <v>5611.58</v>
      </c>
      <c r="H454" s="20">
        <v>-4111.58</v>
      </c>
    </row>
    <row r="455" spans="1:8" x14ac:dyDescent="0.25">
      <c r="A455" s="18" t="s">
        <v>608</v>
      </c>
      <c r="B455" s="17" t="s">
        <v>109</v>
      </c>
      <c r="C455" s="17" t="s">
        <v>66</v>
      </c>
      <c r="D455" s="17" t="s">
        <v>4405</v>
      </c>
      <c r="E455" s="17" t="s">
        <v>4412</v>
      </c>
      <c r="F455" s="19">
        <v>500</v>
      </c>
      <c r="G455" s="19">
        <v>0</v>
      </c>
      <c r="H455" s="20">
        <v>500</v>
      </c>
    </row>
    <row r="456" spans="1:8" x14ac:dyDescent="0.25">
      <c r="A456" s="18" t="s">
        <v>0</v>
      </c>
      <c r="B456" s="17" t="s">
        <v>38</v>
      </c>
      <c r="C456" s="17" t="s">
        <v>0</v>
      </c>
      <c r="D456" s="17" t="s">
        <v>0</v>
      </c>
      <c r="E456" s="17" t="s">
        <v>0</v>
      </c>
      <c r="F456" s="19">
        <f>F455+F454+F453+F452+F451+F450+F449+F448+F447+F446+F445+F444+F443+F442+F441+F440+F439+F438+F437+F436+F435+F434+F433+F432+F431+F430+F429+F428+F427+F426</f>
        <v>5372300</v>
      </c>
      <c r="G456" s="19">
        <f>G455+G454+G453+G452+G451+G450+G449+G448+G447+G446+G445+G444+G443+G442+G441+G440+G439+G438+G437+G436+G435+G434+G433+G432+G431+G430+G429+G428+G427+G426</f>
        <v>5140193.04</v>
      </c>
      <c r="H456" s="20">
        <f>H455+H454+H453+H452+H451+H450+H449+H448+H447+H446+H445+H444+H443+H442+H441+H440+H439+H438+H437+H436+H435+H434+H433+H432+H431+H430+H429+H428+H427+H426</f>
        <v>232106.96</v>
      </c>
    </row>
    <row r="457" spans="1:8" x14ac:dyDescent="0.25">
      <c r="A457" s="18" t="s">
        <v>609</v>
      </c>
      <c r="B457" s="17" t="s">
        <v>569</v>
      </c>
      <c r="C457" s="17" t="s">
        <v>261</v>
      </c>
      <c r="D457" s="17" t="s">
        <v>4405</v>
      </c>
      <c r="E457" s="17" t="s">
        <v>1073</v>
      </c>
      <c r="F457" s="19">
        <v>120000</v>
      </c>
      <c r="G457" s="19">
        <v>130142.18</v>
      </c>
      <c r="H457" s="20">
        <v>-10142.18</v>
      </c>
    </row>
    <row r="458" spans="1:8" x14ac:dyDescent="0.25">
      <c r="A458" s="18" t="s">
        <v>610</v>
      </c>
      <c r="B458" s="17" t="s">
        <v>367</v>
      </c>
      <c r="C458" s="17" t="s">
        <v>368</v>
      </c>
      <c r="D458" s="17" t="s">
        <v>4405</v>
      </c>
      <c r="E458" s="17" t="s">
        <v>1073</v>
      </c>
      <c r="F458" s="19">
        <v>2000</v>
      </c>
      <c r="G458" s="19">
        <v>853.98</v>
      </c>
      <c r="H458" s="20">
        <v>1146.02</v>
      </c>
    </row>
    <row r="459" spans="1:8" x14ac:dyDescent="0.25">
      <c r="A459" s="18" t="s">
        <v>611</v>
      </c>
      <c r="B459" s="17" t="s">
        <v>446</v>
      </c>
      <c r="C459" s="17" t="s">
        <v>261</v>
      </c>
      <c r="D459" s="17" t="s">
        <v>4405</v>
      </c>
      <c r="E459" s="17" t="s">
        <v>1073</v>
      </c>
      <c r="F459" s="19">
        <v>100</v>
      </c>
      <c r="G459" s="19">
        <v>0</v>
      </c>
      <c r="H459" s="20">
        <v>100</v>
      </c>
    </row>
    <row r="460" spans="1:8" x14ac:dyDescent="0.25">
      <c r="A460" s="18" t="s">
        <v>612</v>
      </c>
      <c r="B460" s="17" t="s">
        <v>572</v>
      </c>
      <c r="C460" s="17" t="s">
        <v>261</v>
      </c>
      <c r="D460" s="17" t="s">
        <v>4405</v>
      </c>
      <c r="E460" s="17" t="s">
        <v>1073</v>
      </c>
      <c r="F460" s="19">
        <v>5000</v>
      </c>
      <c r="G460" s="19">
        <v>0</v>
      </c>
      <c r="H460" s="20">
        <v>5000</v>
      </c>
    </row>
    <row r="461" spans="1:8" x14ac:dyDescent="0.25">
      <c r="A461" s="18" t="s">
        <v>613</v>
      </c>
      <c r="B461" s="17" t="s">
        <v>380</v>
      </c>
      <c r="C461" s="17" t="s">
        <v>261</v>
      </c>
      <c r="D461" s="17" t="s">
        <v>4405</v>
      </c>
      <c r="E461" s="17" t="s">
        <v>1073</v>
      </c>
      <c r="F461" s="19">
        <v>65000</v>
      </c>
      <c r="G461" s="19">
        <v>43836.68</v>
      </c>
      <c r="H461" s="20">
        <v>21163.32</v>
      </c>
    </row>
    <row r="462" spans="1:8" x14ac:dyDescent="0.25">
      <c r="A462" s="18" t="s">
        <v>614</v>
      </c>
      <c r="B462" s="17" t="s">
        <v>40</v>
      </c>
      <c r="C462" s="17" t="s">
        <v>41</v>
      </c>
      <c r="D462" s="17" t="s">
        <v>4405</v>
      </c>
      <c r="E462" s="17" t="s">
        <v>4412</v>
      </c>
      <c r="F462" s="19">
        <v>16000</v>
      </c>
      <c r="G462" s="19">
        <v>14625.7</v>
      </c>
      <c r="H462" s="20">
        <v>1374.3</v>
      </c>
    </row>
    <row r="463" spans="1:8" x14ac:dyDescent="0.25">
      <c r="A463" s="18" t="s">
        <v>615</v>
      </c>
      <c r="B463" s="17" t="s">
        <v>576</v>
      </c>
      <c r="C463" s="17" t="s">
        <v>41</v>
      </c>
      <c r="D463" s="17" t="s">
        <v>4405</v>
      </c>
      <c r="E463" s="17" t="s">
        <v>1073</v>
      </c>
      <c r="F463" s="19">
        <v>1200000</v>
      </c>
      <c r="G463" s="19">
        <v>581570.53</v>
      </c>
      <c r="H463" s="20">
        <v>618429.47</v>
      </c>
    </row>
    <row r="464" spans="1:8" x14ac:dyDescent="0.25">
      <c r="A464" s="18" t="s">
        <v>0</v>
      </c>
      <c r="B464" s="17" t="s">
        <v>42</v>
      </c>
      <c r="C464" s="17" t="s">
        <v>0</v>
      </c>
      <c r="D464" s="17" t="s">
        <v>0</v>
      </c>
      <c r="E464" s="17" t="s">
        <v>0</v>
      </c>
      <c r="F464" s="19">
        <f>F463+F462+F461+F460+F459+F458+F457</f>
        <v>1408100</v>
      </c>
      <c r="G464" s="19">
        <f>G463+G462+G461+G460+G459+G458+G457</f>
        <v>771029.07000000007</v>
      </c>
      <c r="H464" s="20">
        <f>H463+H462+H461+H460+H459+H458+H457</f>
        <v>637070.92999999993</v>
      </c>
    </row>
    <row r="465" spans="1:8" x14ac:dyDescent="0.25">
      <c r="A465" s="18" t="s">
        <v>0</v>
      </c>
      <c r="B465" s="17" t="s">
        <v>43</v>
      </c>
      <c r="C465" s="17" t="s">
        <v>0</v>
      </c>
      <c r="D465" s="17" t="s">
        <v>0</v>
      </c>
      <c r="E465" s="17" t="s">
        <v>0</v>
      </c>
      <c r="F465" s="19">
        <f>F464-F456</f>
        <v>-3964200</v>
      </c>
      <c r="G465" s="19">
        <f>G464-G456</f>
        <v>-4369163.97</v>
      </c>
      <c r="H465" s="20">
        <f>H464-H456</f>
        <v>404963.97</v>
      </c>
    </row>
    <row r="466" spans="1:8" x14ac:dyDescent="0.25">
      <c r="A466" s="16" t="s">
        <v>616</v>
      </c>
      <c r="B466" s="17" t="s">
        <v>617</v>
      </c>
      <c r="C466" s="17" t="s">
        <v>0</v>
      </c>
      <c r="D466" s="17" t="s">
        <v>0</v>
      </c>
      <c r="E466" s="17" t="s">
        <v>0</v>
      </c>
      <c r="F466" s="8"/>
      <c r="G466" s="8"/>
      <c r="H466" s="9"/>
    </row>
    <row r="467" spans="1:8" x14ac:dyDescent="0.25">
      <c r="A467" s="18" t="s">
        <v>618</v>
      </c>
      <c r="B467" s="17" t="s">
        <v>53</v>
      </c>
      <c r="C467" s="17" t="s">
        <v>54</v>
      </c>
      <c r="D467" s="17" t="s">
        <v>4405</v>
      </c>
      <c r="E467" s="17" t="s">
        <v>4412</v>
      </c>
      <c r="F467" s="19">
        <v>720000</v>
      </c>
      <c r="G467" s="19">
        <v>657598.62</v>
      </c>
      <c r="H467" s="20">
        <v>62401.38</v>
      </c>
    </row>
    <row r="468" spans="1:8" x14ac:dyDescent="0.25">
      <c r="A468" s="18" t="s">
        <v>619</v>
      </c>
      <c r="B468" s="17" t="s">
        <v>56</v>
      </c>
      <c r="C468" s="17" t="s">
        <v>54</v>
      </c>
      <c r="D468" s="17" t="s">
        <v>4405</v>
      </c>
      <c r="E468" s="17" t="s">
        <v>4412</v>
      </c>
      <c r="F468" s="19">
        <v>2145800</v>
      </c>
      <c r="G468" s="19">
        <v>2172639.85</v>
      </c>
      <c r="H468" s="20">
        <v>-26839.85</v>
      </c>
    </row>
    <row r="469" spans="1:8" x14ac:dyDescent="0.25">
      <c r="A469" s="18" t="s">
        <v>620</v>
      </c>
      <c r="B469" s="17" t="s">
        <v>58</v>
      </c>
      <c r="C469" s="17" t="s">
        <v>54</v>
      </c>
      <c r="D469" s="17" t="s">
        <v>4405</v>
      </c>
      <c r="E469" s="17" t="s">
        <v>4412</v>
      </c>
      <c r="F469" s="19">
        <v>52000</v>
      </c>
      <c r="G469" s="19">
        <v>28318.400000000001</v>
      </c>
      <c r="H469" s="20">
        <v>23681.599999999999</v>
      </c>
    </row>
    <row r="470" spans="1:8" x14ac:dyDescent="0.25">
      <c r="A470" s="18" t="s">
        <v>621</v>
      </c>
      <c r="B470" s="17" t="s">
        <v>60</v>
      </c>
      <c r="C470" s="17" t="s">
        <v>61</v>
      </c>
      <c r="D470" s="17" t="s">
        <v>4405</v>
      </c>
      <c r="E470" s="17" t="s">
        <v>4412</v>
      </c>
      <c r="F470" s="19">
        <v>10500</v>
      </c>
      <c r="G470" s="19">
        <v>10743.79</v>
      </c>
      <c r="H470" s="20">
        <v>-243.79</v>
      </c>
    </row>
    <row r="471" spans="1:8" x14ac:dyDescent="0.25">
      <c r="A471" s="18" t="s">
        <v>622</v>
      </c>
      <c r="B471" s="17" t="s">
        <v>63</v>
      </c>
      <c r="C471" s="17" t="s">
        <v>54</v>
      </c>
      <c r="D471" s="17" t="s">
        <v>4405</v>
      </c>
      <c r="E471" s="17" t="s">
        <v>4412</v>
      </c>
      <c r="F471" s="19">
        <v>5300</v>
      </c>
      <c r="G471" s="19">
        <v>30179.69</v>
      </c>
      <c r="H471" s="20">
        <v>-24879.69</v>
      </c>
    </row>
    <row r="472" spans="1:8" x14ac:dyDescent="0.25">
      <c r="A472" s="18" t="s">
        <v>623</v>
      </c>
      <c r="B472" s="17" t="s">
        <v>276</v>
      </c>
      <c r="C472" s="17" t="s">
        <v>66</v>
      </c>
      <c r="D472" s="17" t="s">
        <v>4405</v>
      </c>
      <c r="E472" s="17" t="s">
        <v>4412</v>
      </c>
      <c r="F472" s="19">
        <v>66300</v>
      </c>
      <c r="G472" s="19">
        <v>60486.28</v>
      </c>
      <c r="H472" s="20">
        <v>5813.72</v>
      </c>
    </row>
    <row r="473" spans="1:8" x14ac:dyDescent="0.25">
      <c r="A473" s="18" t="s">
        <v>624</v>
      </c>
      <c r="B473" s="17" t="s">
        <v>68</v>
      </c>
      <c r="C473" s="17" t="s">
        <v>66</v>
      </c>
      <c r="D473" s="17" t="s">
        <v>4405</v>
      </c>
      <c r="E473" s="17" t="s">
        <v>4412</v>
      </c>
      <c r="F473" s="19">
        <v>22000</v>
      </c>
      <c r="G473" s="19">
        <v>22021.51</v>
      </c>
      <c r="H473" s="20">
        <v>-21.51</v>
      </c>
    </row>
    <row r="474" spans="1:8" x14ac:dyDescent="0.25">
      <c r="A474" s="18" t="s">
        <v>625</v>
      </c>
      <c r="B474" s="17" t="s">
        <v>70</v>
      </c>
      <c r="C474" s="17" t="s">
        <v>66</v>
      </c>
      <c r="D474" s="17" t="s">
        <v>4405</v>
      </c>
      <c r="E474" s="17" t="s">
        <v>4412</v>
      </c>
      <c r="F474" s="19">
        <v>29000</v>
      </c>
      <c r="G474" s="19">
        <v>25749.84</v>
      </c>
      <c r="H474" s="20">
        <v>3250.16</v>
      </c>
    </row>
    <row r="475" spans="1:8" x14ac:dyDescent="0.25">
      <c r="A475" s="18" t="s">
        <v>626</v>
      </c>
      <c r="B475" s="17" t="s">
        <v>72</v>
      </c>
      <c r="C475" s="17" t="s">
        <v>66</v>
      </c>
      <c r="D475" s="17" t="s">
        <v>4405</v>
      </c>
      <c r="E475" s="17" t="s">
        <v>4412</v>
      </c>
      <c r="F475" s="19">
        <v>70500</v>
      </c>
      <c r="G475" s="19">
        <v>73058.460000000006</v>
      </c>
      <c r="H475" s="20">
        <v>-2558.46</v>
      </c>
    </row>
    <row r="476" spans="1:8" x14ac:dyDescent="0.25">
      <c r="A476" s="18" t="s">
        <v>627</v>
      </c>
      <c r="B476" s="17" t="s">
        <v>74</v>
      </c>
      <c r="C476" s="17" t="s">
        <v>66</v>
      </c>
      <c r="D476" s="17" t="s">
        <v>4405</v>
      </c>
      <c r="E476" s="17" t="s">
        <v>4412</v>
      </c>
      <c r="F476" s="19">
        <v>420000</v>
      </c>
      <c r="G476" s="19">
        <v>457245.67</v>
      </c>
      <c r="H476" s="20">
        <v>-37245.67</v>
      </c>
    </row>
    <row r="477" spans="1:8" x14ac:dyDescent="0.25">
      <c r="A477" s="18" t="s">
        <v>628</v>
      </c>
      <c r="B477" s="17" t="s">
        <v>76</v>
      </c>
      <c r="C477" s="17" t="s">
        <v>66</v>
      </c>
      <c r="D477" s="17" t="s">
        <v>4405</v>
      </c>
      <c r="E477" s="17" t="s">
        <v>4412</v>
      </c>
      <c r="F477" s="19">
        <v>8500</v>
      </c>
      <c r="G477" s="19">
        <v>8062.36</v>
      </c>
      <c r="H477" s="20">
        <v>437.64</v>
      </c>
    </row>
    <row r="478" spans="1:8" x14ac:dyDescent="0.25">
      <c r="A478" s="18" t="s">
        <v>629</v>
      </c>
      <c r="B478" s="17" t="s">
        <v>78</v>
      </c>
      <c r="C478" s="17" t="s">
        <v>79</v>
      </c>
      <c r="D478" s="17" t="s">
        <v>4405</v>
      </c>
      <c r="E478" s="17" t="s">
        <v>1073</v>
      </c>
      <c r="F478" s="19">
        <v>1500</v>
      </c>
      <c r="G478" s="19">
        <v>464.75</v>
      </c>
      <c r="H478" s="20">
        <v>1035.25</v>
      </c>
    </row>
    <row r="479" spans="1:8" x14ac:dyDescent="0.25">
      <c r="A479" s="18" t="s">
        <v>630</v>
      </c>
      <c r="B479" s="17" t="s">
        <v>546</v>
      </c>
      <c r="C479" s="17" t="s">
        <v>79</v>
      </c>
      <c r="D479" s="17" t="s">
        <v>4405</v>
      </c>
      <c r="E479" s="17" t="s">
        <v>1073</v>
      </c>
      <c r="F479" s="19">
        <v>100</v>
      </c>
      <c r="G479" s="19">
        <v>19483.099999999999</v>
      </c>
      <c r="H479" s="20">
        <v>-19383.099999999999</v>
      </c>
    </row>
    <row r="480" spans="1:8" x14ac:dyDescent="0.25">
      <c r="A480" s="18" t="s">
        <v>631</v>
      </c>
      <c r="B480" s="17" t="s">
        <v>83</v>
      </c>
      <c r="C480" s="17" t="s">
        <v>79</v>
      </c>
      <c r="D480" s="17" t="s">
        <v>4405</v>
      </c>
      <c r="E480" s="17" t="s">
        <v>1073</v>
      </c>
      <c r="F480" s="19">
        <v>170000</v>
      </c>
      <c r="G480" s="19">
        <v>157037.97</v>
      </c>
      <c r="H480" s="20">
        <v>12962.03</v>
      </c>
    </row>
    <row r="481" spans="1:8" x14ac:dyDescent="0.25">
      <c r="A481" s="18" t="s">
        <v>632</v>
      </c>
      <c r="B481" s="17" t="s">
        <v>549</v>
      </c>
      <c r="C481" s="17" t="s">
        <v>79</v>
      </c>
      <c r="D481" s="17" t="s">
        <v>4405</v>
      </c>
      <c r="E481" s="17" t="s">
        <v>1073</v>
      </c>
      <c r="F481" s="19">
        <v>100</v>
      </c>
      <c r="G481" s="19">
        <v>0</v>
      </c>
      <c r="H481" s="20">
        <v>100</v>
      </c>
    </row>
    <row r="482" spans="1:8" x14ac:dyDescent="0.25">
      <c r="A482" s="18" t="s">
        <v>633</v>
      </c>
      <c r="B482" s="17" t="s">
        <v>551</v>
      </c>
      <c r="C482" s="17" t="s">
        <v>79</v>
      </c>
      <c r="D482" s="17" t="s">
        <v>4405</v>
      </c>
      <c r="E482" s="17" t="s">
        <v>1073</v>
      </c>
      <c r="F482" s="19">
        <v>400</v>
      </c>
      <c r="G482" s="19">
        <v>0</v>
      </c>
      <c r="H482" s="20">
        <v>400</v>
      </c>
    </row>
    <row r="483" spans="1:8" x14ac:dyDescent="0.25">
      <c r="A483" s="18" t="s">
        <v>634</v>
      </c>
      <c r="B483" s="17" t="s">
        <v>85</v>
      </c>
      <c r="C483" s="17" t="s">
        <v>86</v>
      </c>
      <c r="D483" s="17" t="s">
        <v>4405</v>
      </c>
      <c r="E483" s="17" t="s">
        <v>1073</v>
      </c>
      <c r="F483" s="19">
        <v>100</v>
      </c>
      <c r="G483" s="19">
        <v>9182</v>
      </c>
      <c r="H483" s="20">
        <v>-9082</v>
      </c>
    </row>
    <row r="484" spans="1:8" x14ac:dyDescent="0.25">
      <c r="A484" s="18" t="s">
        <v>635</v>
      </c>
      <c r="B484" s="17" t="s">
        <v>148</v>
      </c>
      <c r="C484" s="17" t="s">
        <v>86</v>
      </c>
      <c r="D484" s="17" t="s">
        <v>4405</v>
      </c>
      <c r="E484" s="17" t="s">
        <v>1073</v>
      </c>
      <c r="F484" s="19">
        <v>10000</v>
      </c>
      <c r="G484" s="19">
        <v>13809.72</v>
      </c>
      <c r="H484" s="20">
        <v>-3809.72</v>
      </c>
    </row>
    <row r="485" spans="1:8" x14ac:dyDescent="0.25">
      <c r="A485" s="18" t="s">
        <v>636</v>
      </c>
      <c r="B485" s="17" t="s">
        <v>151</v>
      </c>
      <c r="C485" s="17" t="s">
        <v>89</v>
      </c>
      <c r="D485" s="17" t="s">
        <v>4408</v>
      </c>
      <c r="E485" s="17" t="s">
        <v>4429</v>
      </c>
      <c r="F485" s="19">
        <v>260000</v>
      </c>
      <c r="G485" s="19">
        <v>248386.98</v>
      </c>
      <c r="H485" s="20">
        <v>11613.02</v>
      </c>
    </row>
    <row r="486" spans="1:8" x14ac:dyDescent="0.25">
      <c r="A486" s="18" t="s">
        <v>637</v>
      </c>
      <c r="B486" s="17" t="s">
        <v>349</v>
      </c>
      <c r="C486" s="17" t="s">
        <v>95</v>
      </c>
      <c r="D486" s="17" t="s">
        <v>4405</v>
      </c>
      <c r="E486" s="17" t="s">
        <v>1073</v>
      </c>
      <c r="F486" s="19">
        <v>500</v>
      </c>
      <c r="G486" s="19">
        <v>0</v>
      </c>
      <c r="H486" s="20">
        <v>500</v>
      </c>
    </row>
    <row r="487" spans="1:8" x14ac:dyDescent="0.25">
      <c r="A487" s="18" t="s">
        <v>638</v>
      </c>
      <c r="B487" s="17" t="s">
        <v>157</v>
      </c>
      <c r="C487" s="17" t="s">
        <v>86</v>
      </c>
      <c r="D487" s="17" t="s">
        <v>4405</v>
      </c>
      <c r="E487" s="17" t="s">
        <v>1073</v>
      </c>
      <c r="F487" s="19">
        <v>30000</v>
      </c>
      <c r="G487" s="19">
        <v>22368.02</v>
      </c>
      <c r="H487" s="20">
        <v>7631.98</v>
      </c>
    </row>
    <row r="488" spans="1:8" x14ac:dyDescent="0.25">
      <c r="A488" s="18" t="s">
        <v>639</v>
      </c>
      <c r="B488" s="17" t="s">
        <v>186</v>
      </c>
      <c r="C488" s="17" t="s">
        <v>19</v>
      </c>
      <c r="D488" s="17" t="s">
        <v>4405</v>
      </c>
      <c r="E488" s="17" t="s">
        <v>1073</v>
      </c>
      <c r="F488" s="19">
        <v>900</v>
      </c>
      <c r="G488" s="19">
        <v>700</v>
      </c>
      <c r="H488" s="20">
        <v>200</v>
      </c>
    </row>
    <row r="489" spans="1:8" x14ac:dyDescent="0.25">
      <c r="A489" s="18" t="s">
        <v>640</v>
      </c>
      <c r="B489" s="17" t="s">
        <v>99</v>
      </c>
      <c r="C489" s="17" t="s">
        <v>19</v>
      </c>
      <c r="D489" s="17" t="s">
        <v>4405</v>
      </c>
      <c r="E489" s="17" t="s">
        <v>1073</v>
      </c>
      <c r="F489" s="19">
        <v>6000</v>
      </c>
      <c r="G489" s="19">
        <v>35.369999999999997</v>
      </c>
      <c r="H489" s="20">
        <v>5964.63</v>
      </c>
    </row>
    <row r="490" spans="1:8" x14ac:dyDescent="0.25">
      <c r="A490" s="18" t="s">
        <v>641</v>
      </c>
      <c r="B490" s="17" t="s">
        <v>101</v>
      </c>
      <c r="C490" s="17" t="s">
        <v>19</v>
      </c>
      <c r="D490" s="17" t="s">
        <v>4405</v>
      </c>
      <c r="E490" s="17" t="s">
        <v>1073</v>
      </c>
      <c r="F490" s="19">
        <v>3000</v>
      </c>
      <c r="G490" s="19">
        <v>387.62</v>
      </c>
      <c r="H490" s="20">
        <v>2612.38</v>
      </c>
    </row>
    <row r="491" spans="1:8" x14ac:dyDescent="0.25">
      <c r="A491" s="18" t="s">
        <v>642</v>
      </c>
      <c r="B491" s="17" t="s">
        <v>560</v>
      </c>
      <c r="C491" s="17" t="s">
        <v>19</v>
      </c>
      <c r="D491" s="17" t="s">
        <v>4405</v>
      </c>
      <c r="E491" s="17" t="s">
        <v>1073</v>
      </c>
      <c r="F491" s="19">
        <v>100</v>
      </c>
      <c r="G491" s="19">
        <v>0</v>
      </c>
      <c r="H491" s="20">
        <v>100</v>
      </c>
    </row>
    <row r="492" spans="1:8" x14ac:dyDescent="0.25">
      <c r="A492" s="18" t="s">
        <v>643</v>
      </c>
      <c r="B492" s="17" t="s">
        <v>21</v>
      </c>
      <c r="C492" s="17" t="s">
        <v>19</v>
      </c>
      <c r="D492" s="17" t="s">
        <v>4405</v>
      </c>
      <c r="E492" s="17" t="s">
        <v>4412</v>
      </c>
      <c r="F492" s="19">
        <v>19000</v>
      </c>
      <c r="G492" s="19">
        <v>14161.21</v>
      </c>
      <c r="H492" s="20">
        <v>4838.79</v>
      </c>
    </row>
    <row r="493" spans="1:8" x14ac:dyDescent="0.25">
      <c r="A493" s="18" t="s">
        <v>644</v>
      </c>
      <c r="B493" s="17" t="s">
        <v>27</v>
      </c>
      <c r="C493" s="17" t="s">
        <v>66</v>
      </c>
      <c r="D493" s="17" t="s">
        <v>4405</v>
      </c>
      <c r="E493" s="17" t="s">
        <v>4412</v>
      </c>
      <c r="F493" s="19">
        <v>30000</v>
      </c>
      <c r="G493" s="19">
        <v>29109.78</v>
      </c>
      <c r="H493" s="20">
        <v>890.22</v>
      </c>
    </row>
    <row r="494" spans="1:8" x14ac:dyDescent="0.25">
      <c r="A494" s="18" t="s">
        <v>645</v>
      </c>
      <c r="B494" s="17" t="s">
        <v>564</v>
      </c>
      <c r="C494" s="17" t="s">
        <v>79</v>
      </c>
      <c r="D494" s="17" t="s">
        <v>4405</v>
      </c>
      <c r="E494" s="17" t="s">
        <v>1073</v>
      </c>
      <c r="F494" s="19">
        <v>75000</v>
      </c>
      <c r="G494" s="19">
        <v>30400</v>
      </c>
      <c r="H494" s="20">
        <v>44600</v>
      </c>
    </row>
    <row r="495" spans="1:8" x14ac:dyDescent="0.25">
      <c r="A495" s="18" t="s">
        <v>646</v>
      </c>
      <c r="B495" s="17" t="s">
        <v>316</v>
      </c>
      <c r="C495" s="17" t="s">
        <v>79</v>
      </c>
      <c r="D495" s="17" t="s">
        <v>4405</v>
      </c>
      <c r="E495" s="17" t="s">
        <v>1073</v>
      </c>
      <c r="F495" s="19">
        <v>1200</v>
      </c>
      <c r="G495" s="19">
        <v>448.62</v>
      </c>
      <c r="H495" s="20">
        <v>751.38</v>
      </c>
    </row>
    <row r="496" spans="1:8" x14ac:dyDescent="0.25">
      <c r="A496" s="18" t="s">
        <v>647</v>
      </c>
      <c r="B496" s="17" t="s">
        <v>107</v>
      </c>
      <c r="C496" s="17" t="s">
        <v>19</v>
      </c>
      <c r="D496" s="17" t="s">
        <v>4405</v>
      </c>
      <c r="E496" s="17" t="s">
        <v>1073</v>
      </c>
      <c r="F496" s="19">
        <v>500</v>
      </c>
      <c r="G496" s="19">
        <v>167.4</v>
      </c>
      <c r="H496" s="20">
        <v>332.6</v>
      </c>
    </row>
    <row r="497" spans="1:8" x14ac:dyDescent="0.25">
      <c r="A497" s="18" t="s">
        <v>648</v>
      </c>
      <c r="B497" s="17" t="s">
        <v>109</v>
      </c>
      <c r="C497" s="17" t="s">
        <v>66</v>
      </c>
      <c r="D497" s="17" t="s">
        <v>4405</v>
      </c>
      <c r="E497" s="17" t="s">
        <v>4412</v>
      </c>
      <c r="F497" s="19">
        <v>500</v>
      </c>
      <c r="G497" s="19">
        <v>0</v>
      </c>
      <c r="H497" s="20">
        <v>500</v>
      </c>
    </row>
    <row r="498" spans="1:8" x14ac:dyDescent="0.25">
      <c r="A498" s="18" t="s">
        <v>0</v>
      </c>
      <c r="B498" s="17" t="s">
        <v>38</v>
      </c>
      <c r="C498" s="17" t="s">
        <v>0</v>
      </c>
      <c r="D498" s="17" t="s">
        <v>0</v>
      </c>
      <c r="E498" s="17" t="s">
        <v>0</v>
      </c>
      <c r="F498" s="19">
        <f>F497+F496+F495+F494+F493+F492+F491+F490+F489+F488+F487+F486+F485+F484+F483+F482+F481+F480+F479+F478+F477+F476+F475+F474+F473+F472+F471+F470+F469+F468+F467</f>
        <v>4158800</v>
      </c>
      <c r="G498" s="19">
        <f>G497+G496+G495+G494+G493+G492+G491+G490+G489+G488+G487+G486+G485+G484+G483+G482+G481+G480+G479+G478+G477+G476+G475+G474+G473+G472+G471+G470+G469+G468+G467</f>
        <v>4092247.01</v>
      </c>
      <c r="H498" s="20">
        <f>H497+H496+H495+H494+H493+H492+H491+H490+H489+H488+H487+H486+H485+H484+H483+H482+H481+H480+H479+H478+H477+H476+H475+H474+H473+H472+H471+H470+H469+H468+H467</f>
        <v>66552.990000000005</v>
      </c>
    </row>
    <row r="499" spans="1:8" x14ac:dyDescent="0.25">
      <c r="A499" s="18" t="s">
        <v>649</v>
      </c>
      <c r="B499" s="17" t="s">
        <v>569</v>
      </c>
      <c r="C499" s="17" t="s">
        <v>261</v>
      </c>
      <c r="D499" s="17" t="s">
        <v>4405</v>
      </c>
      <c r="E499" s="17" t="s">
        <v>1073</v>
      </c>
      <c r="F499" s="19">
        <v>80000</v>
      </c>
      <c r="G499" s="19">
        <v>68392.800000000003</v>
      </c>
      <c r="H499" s="20">
        <v>11607.2</v>
      </c>
    </row>
    <row r="500" spans="1:8" x14ac:dyDescent="0.25">
      <c r="A500" s="18" t="s">
        <v>650</v>
      </c>
      <c r="B500" s="17" t="s">
        <v>367</v>
      </c>
      <c r="C500" s="17" t="s">
        <v>368</v>
      </c>
      <c r="D500" s="17" t="s">
        <v>4405</v>
      </c>
      <c r="E500" s="17" t="s">
        <v>1073</v>
      </c>
      <c r="F500" s="19">
        <v>200</v>
      </c>
      <c r="G500" s="19">
        <v>50.32</v>
      </c>
      <c r="H500" s="20">
        <v>149.68</v>
      </c>
    </row>
    <row r="501" spans="1:8" x14ac:dyDescent="0.25">
      <c r="A501" s="18" t="s">
        <v>651</v>
      </c>
      <c r="B501" s="17" t="s">
        <v>446</v>
      </c>
      <c r="C501" s="17" t="s">
        <v>261</v>
      </c>
      <c r="D501" s="17" t="s">
        <v>4405</v>
      </c>
      <c r="E501" s="17" t="s">
        <v>1073</v>
      </c>
      <c r="F501" s="19">
        <v>100</v>
      </c>
      <c r="G501" s="19">
        <v>270.5</v>
      </c>
      <c r="H501" s="20">
        <v>-170.5</v>
      </c>
    </row>
    <row r="502" spans="1:8" x14ac:dyDescent="0.25">
      <c r="A502" s="18" t="s">
        <v>652</v>
      </c>
      <c r="B502" s="17" t="s">
        <v>572</v>
      </c>
      <c r="C502" s="17" t="s">
        <v>261</v>
      </c>
      <c r="D502" s="17" t="s">
        <v>4405</v>
      </c>
      <c r="E502" s="17" t="s">
        <v>1073</v>
      </c>
      <c r="F502" s="19">
        <v>100</v>
      </c>
      <c r="G502" s="19">
        <v>0</v>
      </c>
      <c r="H502" s="20">
        <v>100</v>
      </c>
    </row>
    <row r="503" spans="1:8" x14ac:dyDescent="0.25">
      <c r="A503" s="18" t="s">
        <v>653</v>
      </c>
      <c r="B503" s="17" t="s">
        <v>375</v>
      </c>
      <c r="C503" s="17" t="s">
        <v>376</v>
      </c>
      <c r="D503" s="17" t="s">
        <v>4405</v>
      </c>
      <c r="E503" s="17" t="s">
        <v>1073</v>
      </c>
      <c r="F503" s="19">
        <v>100</v>
      </c>
      <c r="G503" s="19">
        <v>0</v>
      </c>
      <c r="H503" s="20">
        <v>100</v>
      </c>
    </row>
    <row r="504" spans="1:8" x14ac:dyDescent="0.25">
      <c r="A504" s="18" t="s">
        <v>654</v>
      </c>
      <c r="B504" s="17" t="s">
        <v>380</v>
      </c>
      <c r="C504" s="17" t="s">
        <v>261</v>
      </c>
      <c r="D504" s="17" t="s">
        <v>4405</v>
      </c>
      <c r="E504" s="17" t="s">
        <v>1073</v>
      </c>
      <c r="F504" s="19">
        <v>40000</v>
      </c>
      <c r="G504" s="19">
        <v>20890.23</v>
      </c>
      <c r="H504" s="20">
        <v>19109.77</v>
      </c>
    </row>
    <row r="505" spans="1:8" x14ac:dyDescent="0.25">
      <c r="A505" s="18" t="s">
        <v>655</v>
      </c>
      <c r="B505" s="17" t="s">
        <v>40</v>
      </c>
      <c r="C505" s="17" t="s">
        <v>41</v>
      </c>
      <c r="D505" s="17" t="s">
        <v>4405</v>
      </c>
      <c r="E505" s="17" t="s">
        <v>4412</v>
      </c>
      <c r="F505" s="19">
        <v>72500</v>
      </c>
      <c r="G505" s="19">
        <v>67160.91</v>
      </c>
      <c r="H505" s="20">
        <v>5339.09</v>
      </c>
    </row>
    <row r="506" spans="1:8" x14ac:dyDescent="0.25">
      <c r="A506" s="18" t="s">
        <v>656</v>
      </c>
      <c r="B506" s="17" t="s">
        <v>576</v>
      </c>
      <c r="C506" s="17" t="s">
        <v>41</v>
      </c>
      <c r="D506" s="17" t="s">
        <v>4405</v>
      </c>
      <c r="E506" s="17" t="s">
        <v>1073</v>
      </c>
      <c r="F506" s="19">
        <v>200000</v>
      </c>
      <c r="G506" s="19">
        <v>125832.01</v>
      </c>
      <c r="H506" s="20">
        <v>74167.990000000005</v>
      </c>
    </row>
    <row r="507" spans="1:8" x14ac:dyDescent="0.25">
      <c r="A507" s="18" t="s">
        <v>0</v>
      </c>
      <c r="B507" s="17" t="s">
        <v>42</v>
      </c>
      <c r="C507" s="17" t="s">
        <v>0</v>
      </c>
      <c r="D507" s="17" t="s">
        <v>0</v>
      </c>
      <c r="E507" s="17" t="s">
        <v>0</v>
      </c>
      <c r="F507" s="19">
        <f>F506+F505+F504+F503+F502+F501+F500+F499</f>
        <v>393000</v>
      </c>
      <c r="G507" s="19">
        <f>G506+G505+G504+G503+G502+G501+G500+G499</f>
        <v>282596.77</v>
      </c>
      <c r="H507" s="20">
        <f>H506+H505+H504+H503+H502+H501+H500+H499</f>
        <v>110403.23</v>
      </c>
    </row>
    <row r="508" spans="1:8" x14ac:dyDescent="0.25">
      <c r="A508" s="18" t="s">
        <v>0</v>
      </c>
      <c r="B508" s="17" t="s">
        <v>43</v>
      </c>
      <c r="C508" s="17" t="s">
        <v>0</v>
      </c>
      <c r="D508" s="17" t="s">
        <v>0</v>
      </c>
      <c r="E508" s="17" t="s">
        <v>0</v>
      </c>
      <c r="F508" s="19">
        <f>F507-F498</f>
        <v>-3765800</v>
      </c>
      <c r="G508" s="19">
        <f>G507-G498</f>
        <v>-3809650.2399999998</v>
      </c>
      <c r="H508" s="20">
        <f>H507-H498</f>
        <v>43850.239999999991</v>
      </c>
    </row>
    <row r="509" spans="1:8" x14ac:dyDescent="0.25">
      <c r="A509" s="16" t="s">
        <v>657</v>
      </c>
      <c r="B509" s="17" t="s">
        <v>658</v>
      </c>
      <c r="C509" s="17" t="s">
        <v>0</v>
      </c>
      <c r="D509" s="17" t="s">
        <v>0</v>
      </c>
      <c r="E509" s="17" t="s">
        <v>0</v>
      </c>
      <c r="F509" s="8"/>
      <c r="G509" s="8"/>
      <c r="H509" s="9"/>
    </row>
    <row r="510" spans="1:8" x14ac:dyDescent="0.25">
      <c r="A510" s="18" t="s">
        <v>659</v>
      </c>
      <c r="B510" s="17" t="s">
        <v>53</v>
      </c>
      <c r="C510" s="17" t="s">
        <v>54</v>
      </c>
      <c r="D510" s="17" t="s">
        <v>4405</v>
      </c>
      <c r="E510" s="17" t="s">
        <v>4412</v>
      </c>
      <c r="F510" s="19">
        <v>515000</v>
      </c>
      <c r="G510" s="19">
        <v>471201.98</v>
      </c>
      <c r="H510" s="20">
        <v>43798.02</v>
      </c>
    </row>
    <row r="511" spans="1:8" x14ac:dyDescent="0.25">
      <c r="A511" s="18" t="s">
        <v>660</v>
      </c>
      <c r="B511" s="17" t="s">
        <v>56</v>
      </c>
      <c r="C511" s="17" t="s">
        <v>54</v>
      </c>
      <c r="D511" s="17" t="s">
        <v>4405</v>
      </c>
      <c r="E511" s="17" t="s">
        <v>4412</v>
      </c>
      <c r="F511" s="19">
        <v>2179700</v>
      </c>
      <c r="G511" s="19">
        <v>2119802.02</v>
      </c>
      <c r="H511" s="20">
        <v>59897.98</v>
      </c>
    </row>
    <row r="512" spans="1:8" x14ac:dyDescent="0.25">
      <c r="A512" s="18" t="s">
        <v>661</v>
      </c>
      <c r="B512" s="17" t="s">
        <v>58</v>
      </c>
      <c r="C512" s="17" t="s">
        <v>54</v>
      </c>
      <c r="D512" s="17" t="s">
        <v>4405</v>
      </c>
      <c r="E512" s="17" t="s">
        <v>4412</v>
      </c>
      <c r="F512" s="19">
        <v>35000</v>
      </c>
      <c r="G512" s="19">
        <v>42483.15</v>
      </c>
      <c r="H512" s="20">
        <v>-7483.15</v>
      </c>
    </row>
    <row r="513" spans="1:8" x14ac:dyDescent="0.25">
      <c r="A513" s="18" t="s">
        <v>662</v>
      </c>
      <c r="B513" s="17" t="s">
        <v>60</v>
      </c>
      <c r="C513" s="17" t="s">
        <v>61</v>
      </c>
      <c r="D513" s="17" t="s">
        <v>4405</v>
      </c>
      <c r="E513" s="17" t="s">
        <v>4412</v>
      </c>
      <c r="F513" s="19">
        <v>9000</v>
      </c>
      <c r="G513" s="19">
        <v>8475.84</v>
      </c>
      <c r="H513" s="20">
        <v>524.16</v>
      </c>
    </row>
    <row r="514" spans="1:8" x14ac:dyDescent="0.25">
      <c r="A514" s="18" t="s">
        <v>663</v>
      </c>
      <c r="B514" s="17" t="s">
        <v>63</v>
      </c>
      <c r="C514" s="17" t="s">
        <v>54</v>
      </c>
      <c r="D514" s="17" t="s">
        <v>4405</v>
      </c>
      <c r="E514" s="17" t="s">
        <v>4412</v>
      </c>
      <c r="F514" s="19">
        <v>10000</v>
      </c>
      <c r="G514" s="19">
        <v>67873.97</v>
      </c>
      <c r="H514" s="20">
        <v>-57873.97</v>
      </c>
    </row>
    <row r="515" spans="1:8" x14ac:dyDescent="0.25">
      <c r="A515" s="18" t="s">
        <v>664</v>
      </c>
      <c r="B515" s="17" t="s">
        <v>276</v>
      </c>
      <c r="C515" s="17" t="s">
        <v>66</v>
      </c>
      <c r="D515" s="17" t="s">
        <v>4405</v>
      </c>
      <c r="E515" s="17" t="s">
        <v>4412</v>
      </c>
      <c r="F515" s="19">
        <v>23500</v>
      </c>
      <c r="G515" s="19">
        <v>22477.16</v>
      </c>
      <c r="H515" s="20">
        <v>1022.84</v>
      </c>
    </row>
    <row r="516" spans="1:8" x14ac:dyDescent="0.25">
      <c r="A516" s="18" t="s">
        <v>665</v>
      </c>
      <c r="B516" s="17" t="s">
        <v>68</v>
      </c>
      <c r="C516" s="17" t="s">
        <v>66</v>
      </c>
      <c r="D516" s="17" t="s">
        <v>4405</v>
      </c>
      <c r="E516" s="17" t="s">
        <v>4412</v>
      </c>
      <c r="F516" s="19">
        <v>17200</v>
      </c>
      <c r="G516" s="19">
        <v>18138.71</v>
      </c>
      <c r="H516" s="20">
        <v>-938.71</v>
      </c>
    </row>
    <row r="517" spans="1:8" x14ac:dyDescent="0.25">
      <c r="A517" s="18" t="s">
        <v>666</v>
      </c>
      <c r="B517" s="17" t="s">
        <v>70</v>
      </c>
      <c r="C517" s="17" t="s">
        <v>66</v>
      </c>
      <c r="D517" s="17" t="s">
        <v>4405</v>
      </c>
      <c r="E517" s="17" t="s">
        <v>4412</v>
      </c>
      <c r="F517" s="19">
        <v>19000</v>
      </c>
      <c r="G517" s="19">
        <v>17076.57</v>
      </c>
      <c r="H517" s="20">
        <v>1923.43</v>
      </c>
    </row>
    <row r="518" spans="1:8" x14ac:dyDescent="0.25">
      <c r="A518" s="18" t="s">
        <v>667</v>
      </c>
      <c r="B518" s="17" t="s">
        <v>72</v>
      </c>
      <c r="C518" s="17" t="s">
        <v>66</v>
      </c>
      <c r="D518" s="17" t="s">
        <v>4405</v>
      </c>
      <c r="E518" s="17" t="s">
        <v>4412</v>
      </c>
      <c r="F518" s="19">
        <v>65000</v>
      </c>
      <c r="G518" s="19">
        <v>75456.759999999995</v>
      </c>
      <c r="H518" s="20">
        <v>-10456.76</v>
      </c>
    </row>
    <row r="519" spans="1:8" x14ac:dyDescent="0.25">
      <c r="A519" s="18" t="s">
        <v>668</v>
      </c>
      <c r="B519" s="17" t="s">
        <v>74</v>
      </c>
      <c r="C519" s="17" t="s">
        <v>66</v>
      </c>
      <c r="D519" s="17" t="s">
        <v>4405</v>
      </c>
      <c r="E519" s="17" t="s">
        <v>4412</v>
      </c>
      <c r="F519" s="19">
        <v>380000</v>
      </c>
      <c r="G519" s="19">
        <v>450653.4</v>
      </c>
      <c r="H519" s="20">
        <v>-70653.399999999994</v>
      </c>
    </row>
    <row r="520" spans="1:8" x14ac:dyDescent="0.25">
      <c r="A520" s="18" t="s">
        <v>669</v>
      </c>
      <c r="B520" s="17" t="s">
        <v>76</v>
      </c>
      <c r="C520" s="17" t="s">
        <v>66</v>
      </c>
      <c r="D520" s="17" t="s">
        <v>4405</v>
      </c>
      <c r="E520" s="17" t="s">
        <v>4412</v>
      </c>
      <c r="F520" s="19">
        <v>8500</v>
      </c>
      <c r="G520" s="19">
        <v>10476.450000000001</v>
      </c>
      <c r="H520" s="20">
        <v>-1976.45</v>
      </c>
    </row>
    <row r="521" spans="1:8" x14ac:dyDescent="0.25">
      <c r="A521" s="18" t="s">
        <v>670</v>
      </c>
      <c r="B521" s="17" t="s">
        <v>78</v>
      </c>
      <c r="C521" s="17" t="s">
        <v>79</v>
      </c>
      <c r="D521" s="17" t="s">
        <v>4405</v>
      </c>
      <c r="E521" s="17" t="s">
        <v>1073</v>
      </c>
      <c r="F521" s="19">
        <v>2500</v>
      </c>
      <c r="G521" s="19">
        <v>936.06</v>
      </c>
      <c r="H521" s="20">
        <v>1563.94</v>
      </c>
    </row>
    <row r="522" spans="1:8" x14ac:dyDescent="0.25">
      <c r="A522" s="18" t="s">
        <v>671</v>
      </c>
      <c r="B522" s="17" t="s">
        <v>546</v>
      </c>
      <c r="C522" s="17" t="s">
        <v>79</v>
      </c>
      <c r="D522" s="17" t="s">
        <v>4405</v>
      </c>
      <c r="E522" s="17" t="s">
        <v>1073</v>
      </c>
      <c r="F522" s="19">
        <v>100</v>
      </c>
      <c r="G522" s="19">
        <v>74278.600000000006</v>
      </c>
      <c r="H522" s="20">
        <v>-74178.600000000006</v>
      </c>
    </row>
    <row r="523" spans="1:8" x14ac:dyDescent="0.25">
      <c r="A523" s="18" t="s">
        <v>672</v>
      </c>
      <c r="B523" s="17" t="s">
        <v>83</v>
      </c>
      <c r="C523" s="17" t="s">
        <v>79</v>
      </c>
      <c r="D523" s="17" t="s">
        <v>4405</v>
      </c>
      <c r="E523" s="17" t="s">
        <v>1073</v>
      </c>
      <c r="F523" s="19">
        <v>160000</v>
      </c>
      <c r="G523" s="19">
        <v>130289.49</v>
      </c>
      <c r="H523" s="20">
        <v>29710.51</v>
      </c>
    </row>
    <row r="524" spans="1:8" x14ac:dyDescent="0.25">
      <c r="A524" s="18" t="s">
        <v>673</v>
      </c>
      <c r="B524" s="17" t="s">
        <v>549</v>
      </c>
      <c r="C524" s="17" t="s">
        <v>79</v>
      </c>
      <c r="D524" s="17" t="s">
        <v>4405</v>
      </c>
      <c r="E524" s="17" t="s">
        <v>1073</v>
      </c>
      <c r="F524" s="19">
        <v>100</v>
      </c>
      <c r="G524" s="19">
        <v>1092.6400000000001</v>
      </c>
      <c r="H524" s="20">
        <v>-992.64</v>
      </c>
    </row>
    <row r="525" spans="1:8" x14ac:dyDescent="0.25">
      <c r="A525" s="18" t="s">
        <v>674</v>
      </c>
      <c r="B525" s="17" t="s">
        <v>551</v>
      </c>
      <c r="C525" s="17" t="s">
        <v>79</v>
      </c>
      <c r="D525" s="17" t="s">
        <v>4405</v>
      </c>
      <c r="E525" s="17" t="s">
        <v>1073</v>
      </c>
      <c r="F525" s="19">
        <v>400</v>
      </c>
      <c r="G525" s="19">
        <v>389.9</v>
      </c>
      <c r="H525" s="20">
        <v>10.1</v>
      </c>
    </row>
    <row r="526" spans="1:8" x14ac:dyDescent="0.25">
      <c r="A526" s="18" t="s">
        <v>675</v>
      </c>
      <c r="B526" s="17" t="s">
        <v>85</v>
      </c>
      <c r="C526" s="17" t="s">
        <v>86</v>
      </c>
      <c r="D526" s="17" t="s">
        <v>4405</v>
      </c>
      <c r="E526" s="17" t="s">
        <v>1073</v>
      </c>
      <c r="F526" s="19">
        <v>100</v>
      </c>
      <c r="G526" s="19">
        <v>4436.62</v>
      </c>
      <c r="H526" s="20">
        <v>-4336.62</v>
      </c>
    </row>
    <row r="527" spans="1:8" x14ac:dyDescent="0.25">
      <c r="A527" s="18" t="s">
        <v>676</v>
      </c>
      <c r="B527" s="17" t="s">
        <v>148</v>
      </c>
      <c r="C527" s="17" t="s">
        <v>86</v>
      </c>
      <c r="D527" s="17" t="s">
        <v>4405</v>
      </c>
      <c r="E527" s="17" t="s">
        <v>1073</v>
      </c>
      <c r="F527" s="19">
        <v>7000</v>
      </c>
      <c r="G527" s="19">
        <v>11360.4</v>
      </c>
      <c r="H527" s="20">
        <v>-4360.3999999999996</v>
      </c>
    </row>
    <row r="528" spans="1:8" x14ac:dyDescent="0.25">
      <c r="A528" s="18" t="s">
        <v>677</v>
      </c>
      <c r="B528" s="17" t="s">
        <v>349</v>
      </c>
      <c r="C528" s="17" t="s">
        <v>95</v>
      </c>
      <c r="D528" s="17" t="s">
        <v>4405</v>
      </c>
      <c r="E528" s="17" t="s">
        <v>1073</v>
      </c>
      <c r="F528" s="19">
        <v>100</v>
      </c>
      <c r="G528" s="19">
        <v>0</v>
      </c>
      <c r="H528" s="20">
        <v>100</v>
      </c>
    </row>
    <row r="529" spans="1:8" x14ac:dyDescent="0.25">
      <c r="A529" s="18" t="s">
        <v>678</v>
      </c>
      <c r="B529" s="17" t="s">
        <v>157</v>
      </c>
      <c r="C529" s="17" t="s">
        <v>86</v>
      </c>
      <c r="D529" s="17" t="s">
        <v>4405</v>
      </c>
      <c r="E529" s="17" t="s">
        <v>1073</v>
      </c>
      <c r="F529" s="19">
        <v>20000</v>
      </c>
      <c r="G529" s="19">
        <v>12956.3</v>
      </c>
      <c r="H529" s="20">
        <v>7043.7</v>
      </c>
    </row>
    <row r="530" spans="1:8" x14ac:dyDescent="0.25">
      <c r="A530" s="18" t="s">
        <v>679</v>
      </c>
      <c r="B530" s="17" t="s">
        <v>186</v>
      </c>
      <c r="C530" s="17" t="s">
        <v>19</v>
      </c>
      <c r="D530" s="17" t="s">
        <v>4405</v>
      </c>
      <c r="E530" s="17" t="s">
        <v>1073</v>
      </c>
      <c r="F530" s="19">
        <v>900</v>
      </c>
      <c r="G530" s="19">
        <v>736.81</v>
      </c>
      <c r="H530" s="20">
        <v>163.19</v>
      </c>
    </row>
    <row r="531" spans="1:8" x14ac:dyDescent="0.25">
      <c r="A531" s="18" t="s">
        <v>680</v>
      </c>
      <c r="B531" s="17" t="s">
        <v>99</v>
      </c>
      <c r="C531" s="17" t="s">
        <v>19</v>
      </c>
      <c r="D531" s="17" t="s">
        <v>4405</v>
      </c>
      <c r="E531" s="17" t="s">
        <v>1073</v>
      </c>
      <c r="F531" s="19">
        <v>10000</v>
      </c>
      <c r="G531" s="19">
        <v>25054.59</v>
      </c>
      <c r="H531" s="20">
        <v>-15054.59</v>
      </c>
    </row>
    <row r="532" spans="1:8" x14ac:dyDescent="0.25">
      <c r="A532" s="18" t="s">
        <v>681</v>
      </c>
      <c r="B532" s="17" t="s">
        <v>101</v>
      </c>
      <c r="C532" s="17" t="s">
        <v>19</v>
      </c>
      <c r="D532" s="17" t="s">
        <v>4405</v>
      </c>
      <c r="E532" s="17" t="s">
        <v>1073</v>
      </c>
      <c r="F532" s="19">
        <v>3000</v>
      </c>
      <c r="G532" s="19">
        <v>11641.78</v>
      </c>
      <c r="H532" s="20">
        <v>-8641.7800000000007</v>
      </c>
    </row>
    <row r="533" spans="1:8" x14ac:dyDescent="0.25">
      <c r="A533" s="18" t="s">
        <v>682</v>
      </c>
      <c r="B533" s="17" t="s">
        <v>560</v>
      </c>
      <c r="C533" s="17" t="s">
        <v>19</v>
      </c>
      <c r="D533" s="17" t="s">
        <v>4405</v>
      </c>
      <c r="E533" s="17" t="s">
        <v>1073</v>
      </c>
      <c r="F533" s="19">
        <v>100</v>
      </c>
      <c r="G533" s="19">
        <v>0</v>
      </c>
      <c r="H533" s="20">
        <v>100</v>
      </c>
    </row>
    <row r="534" spans="1:8" x14ac:dyDescent="0.25">
      <c r="A534" s="18" t="s">
        <v>683</v>
      </c>
      <c r="B534" s="17" t="s">
        <v>21</v>
      </c>
      <c r="C534" s="17" t="s">
        <v>19</v>
      </c>
      <c r="D534" s="17" t="s">
        <v>4405</v>
      </c>
      <c r="E534" s="17" t="s">
        <v>4412</v>
      </c>
      <c r="F534" s="19">
        <v>38500</v>
      </c>
      <c r="G534" s="19">
        <v>32615.06</v>
      </c>
      <c r="H534" s="20">
        <v>5884.94</v>
      </c>
    </row>
    <row r="535" spans="1:8" x14ac:dyDescent="0.25">
      <c r="A535" s="18" t="s">
        <v>684</v>
      </c>
      <c r="B535" s="17" t="s">
        <v>27</v>
      </c>
      <c r="C535" s="17" t="s">
        <v>66</v>
      </c>
      <c r="D535" s="17" t="s">
        <v>4405</v>
      </c>
      <c r="E535" s="17" t="s">
        <v>4412</v>
      </c>
      <c r="F535" s="19">
        <v>25500</v>
      </c>
      <c r="G535" s="19">
        <v>27016.1</v>
      </c>
      <c r="H535" s="20">
        <v>-1516.1</v>
      </c>
    </row>
    <row r="536" spans="1:8" x14ac:dyDescent="0.25">
      <c r="A536" s="18" t="s">
        <v>685</v>
      </c>
      <c r="B536" s="17" t="s">
        <v>564</v>
      </c>
      <c r="C536" s="17" t="s">
        <v>79</v>
      </c>
      <c r="D536" s="17" t="s">
        <v>4405</v>
      </c>
      <c r="E536" s="17" t="s">
        <v>1073</v>
      </c>
      <c r="F536" s="19">
        <v>80000</v>
      </c>
      <c r="G536" s="19">
        <v>0</v>
      </c>
      <c r="H536" s="20">
        <v>80000</v>
      </c>
    </row>
    <row r="537" spans="1:8" x14ac:dyDescent="0.25">
      <c r="A537" s="18" t="s">
        <v>686</v>
      </c>
      <c r="B537" s="17" t="s">
        <v>316</v>
      </c>
      <c r="C537" s="17" t="s">
        <v>79</v>
      </c>
      <c r="D537" s="17" t="s">
        <v>4405</v>
      </c>
      <c r="E537" s="17" t="s">
        <v>1073</v>
      </c>
      <c r="F537" s="19">
        <v>1200</v>
      </c>
      <c r="G537" s="19">
        <v>456.44</v>
      </c>
      <c r="H537" s="20">
        <v>743.56</v>
      </c>
    </row>
    <row r="538" spans="1:8" x14ac:dyDescent="0.25">
      <c r="A538" s="18" t="s">
        <v>687</v>
      </c>
      <c r="B538" s="17" t="s">
        <v>107</v>
      </c>
      <c r="C538" s="17" t="s">
        <v>19</v>
      </c>
      <c r="D538" s="17" t="s">
        <v>4405</v>
      </c>
      <c r="E538" s="17" t="s">
        <v>1073</v>
      </c>
      <c r="F538" s="19">
        <v>1000</v>
      </c>
      <c r="G538" s="19">
        <v>2485.34</v>
      </c>
      <c r="H538" s="20">
        <v>-1485.34</v>
      </c>
    </row>
    <row r="539" spans="1:8" x14ac:dyDescent="0.25">
      <c r="A539" s="18" t="s">
        <v>688</v>
      </c>
      <c r="B539" s="17" t="s">
        <v>109</v>
      </c>
      <c r="C539" s="17" t="s">
        <v>66</v>
      </c>
      <c r="D539" s="17" t="s">
        <v>4405</v>
      </c>
      <c r="E539" s="17" t="s">
        <v>4412</v>
      </c>
      <c r="F539" s="19">
        <v>500</v>
      </c>
      <c r="G539" s="19">
        <v>450</v>
      </c>
      <c r="H539" s="20">
        <v>50</v>
      </c>
    </row>
    <row r="540" spans="1:8" x14ac:dyDescent="0.25">
      <c r="A540" s="18" t="s">
        <v>0</v>
      </c>
      <c r="B540" s="17" t="s">
        <v>38</v>
      </c>
      <c r="C540" s="17" t="s">
        <v>0</v>
      </c>
      <c r="D540" s="17" t="s">
        <v>0</v>
      </c>
      <c r="E540" s="17" t="s">
        <v>0</v>
      </c>
      <c r="F540" s="19">
        <f>F539+F538+F537+F536+F535+F534+F533+F532+F531+F530+F529+F528+F527+F526+F525+F524+F523+F522+F521+F520+F519+F518+F517+F516+F515+F514+F513+F512+F511+F510</f>
        <v>3612900</v>
      </c>
      <c r="G540" s="19">
        <f>G539+G538+G537+G536+G535+G534+G533+G532+G531+G530+G529+G528+G527+G526+G525+G524+G523+G522+G521+G520+G519+G518+G517+G516+G515+G514+G513+G512+G511+G510</f>
        <v>3640312.14</v>
      </c>
      <c r="H540" s="20">
        <f>H539+H538+H537+H536+H535+H534+H533+H532+H531+H530+H529+H528+H527+H526+H525+H524+H523+H522+H521+H520+H519+H518+H517+H516+H515+H514+H513+H512+H511+H510</f>
        <v>-27412.140000000007</v>
      </c>
    </row>
    <row r="541" spans="1:8" x14ac:dyDescent="0.25">
      <c r="A541" s="18" t="s">
        <v>689</v>
      </c>
      <c r="B541" s="17" t="s">
        <v>569</v>
      </c>
      <c r="C541" s="17" t="s">
        <v>261</v>
      </c>
      <c r="D541" s="17" t="s">
        <v>4405</v>
      </c>
      <c r="E541" s="17" t="s">
        <v>1073</v>
      </c>
      <c r="F541" s="19">
        <v>68000</v>
      </c>
      <c r="G541" s="19">
        <v>71582.69</v>
      </c>
      <c r="H541" s="20">
        <v>-3582.69</v>
      </c>
    </row>
    <row r="542" spans="1:8" x14ac:dyDescent="0.25">
      <c r="A542" s="18" t="s">
        <v>690</v>
      </c>
      <c r="B542" s="17" t="s">
        <v>367</v>
      </c>
      <c r="C542" s="17" t="s">
        <v>368</v>
      </c>
      <c r="D542" s="17" t="s">
        <v>4405</v>
      </c>
      <c r="E542" s="17" t="s">
        <v>1073</v>
      </c>
      <c r="F542" s="19">
        <v>200</v>
      </c>
      <c r="G542" s="19">
        <v>207.83</v>
      </c>
      <c r="H542" s="20">
        <v>-7.83</v>
      </c>
    </row>
    <row r="543" spans="1:8" x14ac:dyDescent="0.25">
      <c r="A543" s="18" t="s">
        <v>691</v>
      </c>
      <c r="B543" s="17" t="s">
        <v>446</v>
      </c>
      <c r="C543" s="17" t="s">
        <v>261</v>
      </c>
      <c r="D543" s="17" t="s">
        <v>4405</v>
      </c>
      <c r="E543" s="17" t="s">
        <v>1073</v>
      </c>
      <c r="F543" s="19">
        <v>100</v>
      </c>
      <c r="G543" s="19">
        <v>0</v>
      </c>
      <c r="H543" s="20">
        <v>100</v>
      </c>
    </row>
    <row r="544" spans="1:8" x14ac:dyDescent="0.25">
      <c r="A544" s="18" t="s">
        <v>692</v>
      </c>
      <c r="B544" s="17" t="s">
        <v>572</v>
      </c>
      <c r="C544" s="17" t="s">
        <v>261</v>
      </c>
      <c r="D544" s="17" t="s">
        <v>4405</v>
      </c>
      <c r="E544" s="17" t="s">
        <v>1073</v>
      </c>
      <c r="F544" s="19">
        <v>3000</v>
      </c>
      <c r="G544" s="19">
        <v>2287.4899999999998</v>
      </c>
      <c r="H544" s="20">
        <v>712.51</v>
      </c>
    </row>
    <row r="545" spans="1:8" x14ac:dyDescent="0.25">
      <c r="A545" s="18" t="s">
        <v>693</v>
      </c>
      <c r="B545" s="17" t="s">
        <v>375</v>
      </c>
      <c r="C545" s="17" t="s">
        <v>376</v>
      </c>
      <c r="D545" s="17" t="s">
        <v>4405</v>
      </c>
      <c r="E545" s="17" t="s">
        <v>1073</v>
      </c>
      <c r="F545" s="19">
        <v>100</v>
      </c>
      <c r="G545" s="19">
        <v>0</v>
      </c>
      <c r="H545" s="20">
        <v>100</v>
      </c>
    </row>
    <row r="546" spans="1:8" x14ac:dyDescent="0.25">
      <c r="A546" s="18" t="s">
        <v>694</v>
      </c>
      <c r="B546" s="17" t="s">
        <v>380</v>
      </c>
      <c r="C546" s="17" t="s">
        <v>261</v>
      </c>
      <c r="D546" s="17" t="s">
        <v>4405</v>
      </c>
      <c r="E546" s="17" t="s">
        <v>1073</v>
      </c>
      <c r="F546" s="19">
        <v>26000</v>
      </c>
      <c r="G546" s="19">
        <v>15587.55</v>
      </c>
      <c r="H546" s="20">
        <v>10412.450000000001</v>
      </c>
    </row>
    <row r="547" spans="1:8" x14ac:dyDescent="0.25">
      <c r="A547" s="18" t="s">
        <v>695</v>
      </c>
      <c r="B547" s="17" t="s">
        <v>40</v>
      </c>
      <c r="C547" s="17" t="s">
        <v>41</v>
      </c>
      <c r="D547" s="17" t="s">
        <v>4405</v>
      </c>
      <c r="E547" s="17" t="s">
        <v>4412</v>
      </c>
      <c r="F547" s="19">
        <v>57000</v>
      </c>
      <c r="G547" s="19">
        <v>49281.11</v>
      </c>
      <c r="H547" s="20">
        <v>7718.89</v>
      </c>
    </row>
    <row r="548" spans="1:8" x14ac:dyDescent="0.25">
      <c r="A548" s="18" t="s">
        <v>696</v>
      </c>
      <c r="B548" s="17" t="s">
        <v>576</v>
      </c>
      <c r="C548" s="17" t="s">
        <v>41</v>
      </c>
      <c r="D548" s="17" t="s">
        <v>4405</v>
      </c>
      <c r="E548" s="17" t="s">
        <v>1073</v>
      </c>
      <c r="F548" s="19">
        <v>80000</v>
      </c>
      <c r="G548" s="19">
        <v>86087.2</v>
      </c>
      <c r="H548" s="20">
        <v>-6087.2</v>
      </c>
    </row>
    <row r="549" spans="1:8" x14ac:dyDescent="0.25">
      <c r="A549" s="18" t="s">
        <v>0</v>
      </c>
      <c r="B549" s="17" t="s">
        <v>42</v>
      </c>
      <c r="C549" s="17" t="s">
        <v>0</v>
      </c>
      <c r="D549" s="17" t="s">
        <v>0</v>
      </c>
      <c r="E549" s="17" t="s">
        <v>0</v>
      </c>
      <c r="F549" s="19">
        <f>F548+F547+F546+F545+F544+F543+F542+F541</f>
        <v>234400</v>
      </c>
      <c r="G549" s="19">
        <f>G548+G547+G546+G545+G544+G543+G542+G541</f>
        <v>225033.86999999997</v>
      </c>
      <c r="H549" s="20">
        <f>H548+H547+H546+H545+H544+H543+H542+H541</f>
        <v>9366.130000000001</v>
      </c>
    </row>
    <row r="550" spans="1:8" x14ac:dyDescent="0.25">
      <c r="A550" s="18" t="s">
        <v>0</v>
      </c>
      <c r="B550" s="17" t="s">
        <v>43</v>
      </c>
      <c r="C550" s="17" t="s">
        <v>0</v>
      </c>
      <c r="D550" s="17" t="s">
        <v>0</v>
      </c>
      <c r="E550" s="17" t="s">
        <v>0</v>
      </c>
      <c r="F550" s="19">
        <f>F549-F540</f>
        <v>-3378500</v>
      </c>
      <c r="G550" s="19">
        <f>G549-G540</f>
        <v>-3415278.27</v>
      </c>
      <c r="H550" s="20">
        <f>H549-H540</f>
        <v>36778.270000000004</v>
      </c>
    </row>
    <row r="551" spans="1:8" x14ac:dyDescent="0.25">
      <c r="A551" s="16" t="s">
        <v>697</v>
      </c>
      <c r="B551" s="17" t="s">
        <v>698</v>
      </c>
      <c r="C551" s="17" t="s">
        <v>0</v>
      </c>
      <c r="D551" s="17" t="s">
        <v>0</v>
      </c>
      <c r="E551" s="17" t="s">
        <v>0</v>
      </c>
      <c r="F551" s="8"/>
      <c r="G551" s="8"/>
      <c r="H551" s="9"/>
    </row>
    <row r="552" spans="1:8" x14ac:dyDescent="0.25">
      <c r="A552" s="18" t="s">
        <v>699</v>
      </c>
      <c r="B552" s="17" t="s">
        <v>53</v>
      </c>
      <c r="C552" s="17" t="s">
        <v>54</v>
      </c>
      <c r="D552" s="17" t="s">
        <v>4405</v>
      </c>
      <c r="E552" s="17" t="s">
        <v>4412</v>
      </c>
      <c r="F552" s="19">
        <v>1005000</v>
      </c>
      <c r="G552" s="19">
        <v>850666.16</v>
      </c>
      <c r="H552" s="20">
        <v>154333.84</v>
      </c>
    </row>
    <row r="553" spans="1:8" x14ac:dyDescent="0.25">
      <c r="A553" s="18" t="s">
        <v>700</v>
      </c>
      <c r="B553" s="17" t="s">
        <v>56</v>
      </c>
      <c r="C553" s="17" t="s">
        <v>54</v>
      </c>
      <c r="D553" s="17" t="s">
        <v>4405</v>
      </c>
      <c r="E553" s="17" t="s">
        <v>4412</v>
      </c>
      <c r="F553" s="19">
        <v>2357900</v>
      </c>
      <c r="G553" s="19">
        <v>2312476.85</v>
      </c>
      <c r="H553" s="20">
        <v>45423.15</v>
      </c>
    </row>
    <row r="554" spans="1:8" x14ac:dyDescent="0.25">
      <c r="A554" s="18" t="s">
        <v>701</v>
      </c>
      <c r="B554" s="17" t="s">
        <v>58</v>
      </c>
      <c r="C554" s="17" t="s">
        <v>54</v>
      </c>
      <c r="D554" s="17" t="s">
        <v>4405</v>
      </c>
      <c r="E554" s="17" t="s">
        <v>4412</v>
      </c>
      <c r="F554" s="19">
        <v>49000</v>
      </c>
      <c r="G554" s="19">
        <v>44079.48</v>
      </c>
      <c r="H554" s="20">
        <v>4920.5200000000004</v>
      </c>
    </row>
    <row r="555" spans="1:8" x14ac:dyDescent="0.25">
      <c r="A555" s="18" t="s">
        <v>702</v>
      </c>
      <c r="B555" s="17" t="s">
        <v>60</v>
      </c>
      <c r="C555" s="17" t="s">
        <v>61</v>
      </c>
      <c r="D555" s="17" t="s">
        <v>4405</v>
      </c>
      <c r="E555" s="17" t="s">
        <v>4412</v>
      </c>
      <c r="F555" s="19">
        <v>12000</v>
      </c>
      <c r="G555" s="19">
        <v>12638.1</v>
      </c>
      <c r="H555" s="20">
        <v>-638.1</v>
      </c>
    </row>
    <row r="556" spans="1:8" x14ac:dyDescent="0.25">
      <c r="A556" s="18" t="s">
        <v>703</v>
      </c>
      <c r="B556" s="17" t="s">
        <v>63</v>
      </c>
      <c r="C556" s="17" t="s">
        <v>54</v>
      </c>
      <c r="D556" s="17" t="s">
        <v>4405</v>
      </c>
      <c r="E556" s="17" t="s">
        <v>4412</v>
      </c>
      <c r="F556" s="19">
        <v>7000</v>
      </c>
      <c r="G556" s="19">
        <v>56129.7</v>
      </c>
      <c r="H556" s="20">
        <v>-49129.7</v>
      </c>
    </row>
    <row r="557" spans="1:8" x14ac:dyDescent="0.25">
      <c r="A557" s="18" t="s">
        <v>704</v>
      </c>
      <c r="B557" s="17" t="s">
        <v>276</v>
      </c>
      <c r="C557" s="17" t="s">
        <v>66</v>
      </c>
      <c r="D557" s="17" t="s">
        <v>4405</v>
      </c>
      <c r="E557" s="17" t="s">
        <v>4412</v>
      </c>
      <c r="F557" s="19">
        <v>31100</v>
      </c>
      <c r="G557" s="19">
        <v>29289.16</v>
      </c>
      <c r="H557" s="20">
        <v>1810.84</v>
      </c>
    </row>
    <row r="558" spans="1:8" x14ac:dyDescent="0.25">
      <c r="A558" s="18" t="s">
        <v>705</v>
      </c>
      <c r="B558" s="17" t="s">
        <v>68</v>
      </c>
      <c r="C558" s="17" t="s">
        <v>66</v>
      </c>
      <c r="D558" s="17" t="s">
        <v>4405</v>
      </c>
      <c r="E558" s="17" t="s">
        <v>4412</v>
      </c>
      <c r="F558" s="19">
        <v>8000</v>
      </c>
      <c r="G558" s="19">
        <v>6301.78</v>
      </c>
      <c r="H558" s="20">
        <v>1698.22</v>
      </c>
    </row>
    <row r="559" spans="1:8" x14ac:dyDescent="0.25">
      <c r="A559" s="18" t="s">
        <v>706</v>
      </c>
      <c r="B559" s="17" t="s">
        <v>70</v>
      </c>
      <c r="C559" s="17" t="s">
        <v>66</v>
      </c>
      <c r="D559" s="17" t="s">
        <v>4405</v>
      </c>
      <c r="E559" s="17" t="s">
        <v>4412</v>
      </c>
      <c r="F559" s="19">
        <v>36500</v>
      </c>
      <c r="G559" s="19">
        <v>29835.360000000001</v>
      </c>
      <c r="H559" s="20">
        <v>6664.64</v>
      </c>
    </row>
    <row r="560" spans="1:8" x14ac:dyDescent="0.25">
      <c r="A560" s="18" t="s">
        <v>707</v>
      </c>
      <c r="B560" s="17" t="s">
        <v>72</v>
      </c>
      <c r="C560" s="17" t="s">
        <v>66</v>
      </c>
      <c r="D560" s="17" t="s">
        <v>4405</v>
      </c>
      <c r="E560" s="17" t="s">
        <v>4412</v>
      </c>
      <c r="F560" s="19">
        <v>75000</v>
      </c>
      <c r="G560" s="19">
        <v>84675.98</v>
      </c>
      <c r="H560" s="20">
        <v>-9675.98</v>
      </c>
    </row>
    <row r="561" spans="1:8" x14ac:dyDescent="0.25">
      <c r="A561" s="18" t="s">
        <v>708</v>
      </c>
      <c r="B561" s="17" t="s">
        <v>74</v>
      </c>
      <c r="C561" s="17" t="s">
        <v>66</v>
      </c>
      <c r="D561" s="17" t="s">
        <v>4405</v>
      </c>
      <c r="E561" s="17" t="s">
        <v>4412</v>
      </c>
      <c r="F561" s="19">
        <v>417000</v>
      </c>
      <c r="G561" s="19">
        <v>492880.68</v>
      </c>
      <c r="H561" s="20">
        <v>-75880.679999999993</v>
      </c>
    </row>
    <row r="562" spans="1:8" x14ac:dyDescent="0.25">
      <c r="A562" s="18" t="s">
        <v>709</v>
      </c>
      <c r="B562" s="17" t="s">
        <v>76</v>
      </c>
      <c r="C562" s="17" t="s">
        <v>66</v>
      </c>
      <c r="D562" s="17" t="s">
        <v>4405</v>
      </c>
      <c r="E562" s="17" t="s">
        <v>4412</v>
      </c>
      <c r="F562" s="19">
        <v>14000</v>
      </c>
      <c r="G562" s="19">
        <v>14525.76</v>
      </c>
      <c r="H562" s="20">
        <v>-525.76</v>
      </c>
    </row>
    <row r="563" spans="1:8" x14ac:dyDescent="0.25">
      <c r="A563" s="18" t="s">
        <v>710</v>
      </c>
      <c r="B563" s="17" t="s">
        <v>78</v>
      </c>
      <c r="C563" s="17" t="s">
        <v>79</v>
      </c>
      <c r="D563" s="17" t="s">
        <v>4405</v>
      </c>
      <c r="E563" s="17" t="s">
        <v>1073</v>
      </c>
      <c r="F563" s="19">
        <v>3000</v>
      </c>
      <c r="G563" s="19">
        <v>1979.07</v>
      </c>
      <c r="H563" s="20">
        <v>1020.93</v>
      </c>
    </row>
    <row r="564" spans="1:8" x14ac:dyDescent="0.25">
      <c r="A564" s="18" t="s">
        <v>711</v>
      </c>
      <c r="B564" s="17" t="s">
        <v>546</v>
      </c>
      <c r="C564" s="17" t="s">
        <v>79</v>
      </c>
      <c r="D564" s="17" t="s">
        <v>4405</v>
      </c>
      <c r="E564" s="17" t="s">
        <v>1073</v>
      </c>
      <c r="F564" s="19">
        <v>100</v>
      </c>
      <c r="G564" s="19">
        <v>120729.7</v>
      </c>
      <c r="H564" s="20">
        <v>-120629.7</v>
      </c>
    </row>
    <row r="565" spans="1:8" x14ac:dyDescent="0.25">
      <c r="A565" s="18" t="s">
        <v>712</v>
      </c>
      <c r="B565" s="17" t="s">
        <v>83</v>
      </c>
      <c r="C565" s="17" t="s">
        <v>79</v>
      </c>
      <c r="D565" s="17" t="s">
        <v>4405</v>
      </c>
      <c r="E565" s="17" t="s">
        <v>1073</v>
      </c>
      <c r="F565" s="19">
        <v>230000</v>
      </c>
      <c r="G565" s="19">
        <v>178836.15</v>
      </c>
      <c r="H565" s="20">
        <v>51163.85</v>
      </c>
    </row>
    <row r="566" spans="1:8" x14ac:dyDescent="0.25">
      <c r="A566" s="18" t="s">
        <v>713</v>
      </c>
      <c r="B566" s="17" t="s">
        <v>549</v>
      </c>
      <c r="C566" s="17" t="s">
        <v>79</v>
      </c>
      <c r="D566" s="17" t="s">
        <v>4405</v>
      </c>
      <c r="E566" s="17" t="s">
        <v>1073</v>
      </c>
      <c r="F566" s="19">
        <v>100</v>
      </c>
      <c r="G566" s="19">
        <v>214.39</v>
      </c>
      <c r="H566" s="20">
        <v>-114.39</v>
      </c>
    </row>
    <row r="567" spans="1:8" x14ac:dyDescent="0.25">
      <c r="A567" s="18" t="s">
        <v>714</v>
      </c>
      <c r="B567" s="17" t="s">
        <v>551</v>
      </c>
      <c r="C567" s="17" t="s">
        <v>79</v>
      </c>
      <c r="D567" s="17" t="s">
        <v>4405</v>
      </c>
      <c r="E567" s="17" t="s">
        <v>1073</v>
      </c>
      <c r="F567" s="19">
        <v>400</v>
      </c>
      <c r="G567" s="19">
        <v>395.11</v>
      </c>
      <c r="H567" s="20">
        <v>4.8899999999999997</v>
      </c>
    </row>
    <row r="568" spans="1:8" x14ac:dyDescent="0.25">
      <c r="A568" s="18" t="s">
        <v>715</v>
      </c>
      <c r="B568" s="17" t="s">
        <v>85</v>
      </c>
      <c r="C568" s="17" t="s">
        <v>86</v>
      </c>
      <c r="D568" s="17" t="s">
        <v>4405</v>
      </c>
      <c r="E568" s="17" t="s">
        <v>1073</v>
      </c>
      <c r="F568" s="19">
        <v>100</v>
      </c>
      <c r="G568" s="19">
        <v>15581.13</v>
      </c>
      <c r="H568" s="20">
        <v>-15481.13</v>
      </c>
    </row>
    <row r="569" spans="1:8" x14ac:dyDescent="0.25">
      <c r="A569" s="18" t="s">
        <v>716</v>
      </c>
      <c r="B569" s="17" t="s">
        <v>148</v>
      </c>
      <c r="C569" s="17" t="s">
        <v>86</v>
      </c>
      <c r="D569" s="17" t="s">
        <v>4405</v>
      </c>
      <c r="E569" s="17" t="s">
        <v>1073</v>
      </c>
      <c r="F569" s="19">
        <v>10000</v>
      </c>
      <c r="G569" s="19">
        <v>8115.15</v>
      </c>
      <c r="H569" s="20">
        <v>1884.85</v>
      </c>
    </row>
    <row r="570" spans="1:8" x14ac:dyDescent="0.25">
      <c r="A570" s="18" t="s">
        <v>717</v>
      </c>
      <c r="B570" s="17" t="s">
        <v>349</v>
      </c>
      <c r="C570" s="17" t="s">
        <v>95</v>
      </c>
      <c r="D570" s="17" t="s">
        <v>4405</v>
      </c>
      <c r="E570" s="17" t="s">
        <v>1073</v>
      </c>
      <c r="F570" s="19">
        <v>100</v>
      </c>
      <c r="G570" s="19">
        <v>0</v>
      </c>
      <c r="H570" s="20">
        <v>100</v>
      </c>
    </row>
    <row r="571" spans="1:8" x14ac:dyDescent="0.25">
      <c r="A571" s="18" t="s">
        <v>718</v>
      </c>
      <c r="B571" s="17" t="s">
        <v>157</v>
      </c>
      <c r="C571" s="17" t="s">
        <v>86</v>
      </c>
      <c r="D571" s="17" t="s">
        <v>4405</v>
      </c>
      <c r="E571" s="17" t="s">
        <v>1073</v>
      </c>
      <c r="F571" s="19">
        <v>50000</v>
      </c>
      <c r="G571" s="19">
        <v>39216.300000000003</v>
      </c>
      <c r="H571" s="20">
        <v>10783.7</v>
      </c>
    </row>
    <row r="572" spans="1:8" x14ac:dyDescent="0.25">
      <c r="A572" s="18" t="s">
        <v>719</v>
      </c>
      <c r="B572" s="17" t="s">
        <v>186</v>
      </c>
      <c r="C572" s="17" t="s">
        <v>19</v>
      </c>
      <c r="D572" s="17" t="s">
        <v>4405</v>
      </c>
      <c r="E572" s="17" t="s">
        <v>1073</v>
      </c>
      <c r="F572" s="19">
        <v>900</v>
      </c>
      <c r="G572" s="19">
        <v>900</v>
      </c>
      <c r="H572" s="20">
        <v>0</v>
      </c>
    </row>
    <row r="573" spans="1:8" x14ac:dyDescent="0.25">
      <c r="A573" s="18" t="s">
        <v>720</v>
      </c>
      <c r="B573" s="17" t="s">
        <v>99</v>
      </c>
      <c r="C573" s="17" t="s">
        <v>19</v>
      </c>
      <c r="D573" s="17" t="s">
        <v>4405</v>
      </c>
      <c r="E573" s="17" t="s">
        <v>1073</v>
      </c>
      <c r="F573" s="19">
        <v>65000</v>
      </c>
      <c r="G573" s="19">
        <v>15792.54</v>
      </c>
      <c r="H573" s="20">
        <v>49207.46</v>
      </c>
    </row>
    <row r="574" spans="1:8" x14ac:dyDescent="0.25">
      <c r="A574" s="18" t="s">
        <v>721</v>
      </c>
      <c r="B574" s="17" t="s">
        <v>101</v>
      </c>
      <c r="C574" s="17" t="s">
        <v>19</v>
      </c>
      <c r="D574" s="17" t="s">
        <v>4405</v>
      </c>
      <c r="E574" s="17" t="s">
        <v>1073</v>
      </c>
      <c r="F574" s="19">
        <v>4000</v>
      </c>
      <c r="G574" s="19">
        <v>37718.36</v>
      </c>
      <c r="H574" s="20">
        <v>-33718.36</v>
      </c>
    </row>
    <row r="575" spans="1:8" x14ac:dyDescent="0.25">
      <c r="A575" s="18" t="s">
        <v>722</v>
      </c>
      <c r="B575" s="17" t="s">
        <v>560</v>
      </c>
      <c r="C575" s="17" t="s">
        <v>19</v>
      </c>
      <c r="D575" s="17" t="s">
        <v>4405</v>
      </c>
      <c r="E575" s="17" t="s">
        <v>1073</v>
      </c>
      <c r="F575" s="19">
        <v>4000</v>
      </c>
      <c r="G575" s="19">
        <v>5476.84</v>
      </c>
      <c r="H575" s="20">
        <v>-1476.84</v>
      </c>
    </row>
    <row r="576" spans="1:8" x14ac:dyDescent="0.25">
      <c r="A576" s="18" t="s">
        <v>723</v>
      </c>
      <c r="B576" s="17" t="s">
        <v>21</v>
      </c>
      <c r="C576" s="17" t="s">
        <v>19</v>
      </c>
      <c r="D576" s="17" t="s">
        <v>4405</v>
      </c>
      <c r="E576" s="17" t="s">
        <v>4412</v>
      </c>
      <c r="F576" s="19">
        <v>40000</v>
      </c>
      <c r="G576" s="19">
        <v>27554.68</v>
      </c>
      <c r="H576" s="20">
        <v>12445.32</v>
      </c>
    </row>
    <row r="577" spans="1:8" x14ac:dyDescent="0.25">
      <c r="A577" s="18" t="s">
        <v>724</v>
      </c>
      <c r="B577" s="17" t="s">
        <v>27</v>
      </c>
      <c r="C577" s="17" t="s">
        <v>66</v>
      </c>
      <c r="D577" s="17" t="s">
        <v>4405</v>
      </c>
      <c r="E577" s="17" t="s">
        <v>4412</v>
      </c>
      <c r="F577" s="19">
        <v>33200</v>
      </c>
      <c r="G577" s="19">
        <v>32543.06</v>
      </c>
      <c r="H577" s="20">
        <v>656.94</v>
      </c>
    </row>
    <row r="578" spans="1:8" x14ac:dyDescent="0.25">
      <c r="A578" s="18" t="s">
        <v>725</v>
      </c>
      <c r="B578" s="17" t="s">
        <v>564</v>
      </c>
      <c r="C578" s="17" t="s">
        <v>79</v>
      </c>
      <c r="D578" s="17" t="s">
        <v>4405</v>
      </c>
      <c r="E578" s="17" t="s">
        <v>1073</v>
      </c>
      <c r="F578" s="19">
        <v>110000</v>
      </c>
      <c r="G578" s="19">
        <v>0</v>
      </c>
      <c r="H578" s="20">
        <v>110000</v>
      </c>
    </row>
    <row r="579" spans="1:8" x14ac:dyDescent="0.25">
      <c r="A579" s="18" t="s">
        <v>726</v>
      </c>
      <c r="B579" s="17" t="s">
        <v>316</v>
      </c>
      <c r="C579" s="17" t="s">
        <v>79</v>
      </c>
      <c r="D579" s="17" t="s">
        <v>4405</v>
      </c>
      <c r="E579" s="17" t="s">
        <v>1073</v>
      </c>
      <c r="F579" s="19">
        <v>4000</v>
      </c>
      <c r="G579" s="19">
        <v>943.87</v>
      </c>
      <c r="H579" s="20">
        <v>3056.13</v>
      </c>
    </row>
    <row r="580" spans="1:8" x14ac:dyDescent="0.25">
      <c r="A580" s="18" t="s">
        <v>727</v>
      </c>
      <c r="B580" s="17" t="s">
        <v>107</v>
      </c>
      <c r="C580" s="17" t="s">
        <v>19</v>
      </c>
      <c r="D580" s="17" t="s">
        <v>4405</v>
      </c>
      <c r="E580" s="17" t="s">
        <v>1073</v>
      </c>
      <c r="F580" s="19">
        <v>1000</v>
      </c>
      <c r="G580" s="19">
        <v>672.38</v>
      </c>
      <c r="H580" s="20">
        <v>327.62</v>
      </c>
    </row>
    <row r="581" spans="1:8" x14ac:dyDescent="0.25">
      <c r="A581" s="18" t="s">
        <v>728</v>
      </c>
      <c r="B581" s="17" t="s">
        <v>109</v>
      </c>
      <c r="C581" s="17" t="s">
        <v>66</v>
      </c>
      <c r="D581" s="17" t="s">
        <v>4405</v>
      </c>
      <c r="E581" s="17" t="s">
        <v>4412</v>
      </c>
      <c r="F581" s="19">
        <v>500</v>
      </c>
      <c r="G581" s="19">
        <v>0</v>
      </c>
      <c r="H581" s="20">
        <v>500</v>
      </c>
    </row>
    <row r="582" spans="1:8" x14ac:dyDescent="0.25">
      <c r="A582" s="18" t="s">
        <v>0</v>
      </c>
      <c r="B582" s="17" t="s">
        <v>38</v>
      </c>
      <c r="C582" s="17" t="s">
        <v>0</v>
      </c>
      <c r="D582" s="17" t="s">
        <v>0</v>
      </c>
      <c r="E582" s="17" t="s">
        <v>0</v>
      </c>
      <c r="F582" s="19">
        <f>F581+F580+F579+F578+F577+F576+F575+F574+F573+F572+F571+F570+F569+F568+F567+F566+F565+F564+F563+F562+F561+F560+F559+F558+F557+F556+F555+F554+F553+F552</f>
        <v>4568900</v>
      </c>
      <c r="G582" s="19">
        <f>G581+G580+G579+G578+G577+G576+G575+G574+G573+G572+G571+G570+G569+G568+G567+G566+G565+G564+G563+G562+G561+G560+G559+G558+G557+G556+G555+G554+G553+G552</f>
        <v>4420167.74</v>
      </c>
      <c r="H582" s="20">
        <f>H581+H580+H579+H578+H577+H576+H575+H574+H573+H572+H571+H570+H569+H568+H567+H566+H565+H564+H563+H562+H561+H560+H559+H558+H557+H556+H555+H554+H553+H552</f>
        <v>148732.26000000004</v>
      </c>
    </row>
    <row r="583" spans="1:8" x14ac:dyDescent="0.25">
      <c r="A583" s="18" t="s">
        <v>729</v>
      </c>
      <c r="B583" s="17" t="s">
        <v>569</v>
      </c>
      <c r="C583" s="17" t="s">
        <v>261</v>
      </c>
      <c r="D583" s="17" t="s">
        <v>4405</v>
      </c>
      <c r="E583" s="17" t="s">
        <v>1073</v>
      </c>
      <c r="F583" s="19">
        <v>104000</v>
      </c>
      <c r="G583" s="19">
        <v>113386.07</v>
      </c>
      <c r="H583" s="20">
        <v>-9386.07</v>
      </c>
    </row>
    <row r="584" spans="1:8" x14ac:dyDescent="0.25">
      <c r="A584" s="18" t="s">
        <v>730</v>
      </c>
      <c r="B584" s="17" t="s">
        <v>367</v>
      </c>
      <c r="C584" s="17" t="s">
        <v>368</v>
      </c>
      <c r="D584" s="17" t="s">
        <v>4405</v>
      </c>
      <c r="E584" s="17" t="s">
        <v>1073</v>
      </c>
      <c r="F584" s="19">
        <v>400</v>
      </c>
      <c r="G584" s="19">
        <v>22.8</v>
      </c>
      <c r="H584" s="20">
        <v>377.2</v>
      </c>
    </row>
    <row r="585" spans="1:8" x14ac:dyDescent="0.25">
      <c r="A585" s="18" t="s">
        <v>731</v>
      </c>
      <c r="B585" s="17" t="s">
        <v>446</v>
      </c>
      <c r="C585" s="17" t="s">
        <v>261</v>
      </c>
      <c r="D585" s="17" t="s">
        <v>4405</v>
      </c>
      <c r="E585" s="17" t="s">
        <v>1073</v>
      </c>
      <c r="F585" s="19">
        <v>100</v>
      </c>
      <c r="G585" s="19">
        <v>0</v>
      </c>
      <c r="H585" s="20">
        <v>100</v>
      </c>
    </row>
    <row r="586" spans="1:8" x14ac:dyDescent="0.25">
      <c r="A586" s="18" t="s">
        <v>732</v>
      </c>
      <c r="B586" s="17" t="s">
        <v>572</v>
      </c>
      <c r="C586" s="17" t="s">
        <v>261</v>
      </c>
      <c r="D586" s="17" t="s">
        <v>4405</v>
      </c>
      <c r="E586" s="17" t="s">
        <v>1073</v>
      </c>
      <c r="F586" s="19">
        <v>8000</v>
      </c>
      <c r="G586" s="19">
        <v>9182.7900000000009</v>
      </c>
      <c r="H586" s="20">
        <v>-1182.79</v>
      </c>
    </row>
    <row r="587" spans="1:8" x14ac:dyDescent="0.25">
      <c r="A587" s="18" t="s">
        <v>733</v>
      </c>
      <c r="B587" s="17" t="s">
        <v>375</v>
      </c>
      <c r="C587" s="17" t="s">
        <v>376</v>
      </c>
      <c r="D587" s="17" t="s">
        <v>4405</v>
      </c>
      <c r="E587" s="17" t="s">
        <v>1073</v>
      </c>
      <c r="F587" s="19">
        <v>8000</v>
      </c>
      <c r="G587" s="19">
        <v>0</v>
      </c>
      <c r="H587" s="20">
        <v>8000</v>
      </c>
    </row>
    <row r="588" spans="1:8" x14ac:dyDescent="0.25">
      <c r="A588" s="18" t="s">
        <v>734</v>
      </c>
      <c r="B588" s="17" t="s">
        <v>380</v>
      </c>
      <c r="C588" s="17" t="s">
        <v>261</v>
      </c>
      <c r="D588" s="17" t="s">
        <v>4405</v>
      </c>
      <c r="E588" s="17" t="s">
        <v>1073</v>
      </c>
      <c r="F588" s="19">
        <v>75000</v>
      </c>
      <c r="G588" s="19">
        <v>36108.46</v>
      </c>
      <c r="H588" s="20">
        <v>38891.54</v>
      </c>
    </row>
    <row r="589" spans="1:8" x14ac:dyDescent="0.25">
      <c r="A589" s="18" t="s">
        <v>735</v>
      </c>
      <c r="B589" s="17" t="s">
        <v>40</v>
      </c>
      <c r="C589" s="17" t="s">
        <v>41</v>
      </c>
      <c r="D589" s="17" t="s">
        <v>4405</v>
      </c>
      <c r="E589" s="17" t="s">
        <v>4412</v>
      </c>
      <c r="F589" s="19">
        <v>103000</v>
      </c>
      <c r="G589" s="19">
        <v>93866.63</v>
      </c>
      <c r="H589" s="20">
        <v>9133.3700000000008</v>
      </c>
    </row>
    <row r="590" spans="1:8" x14ac:dyDescent="0.25">
      <c r="A590" s="18" t="s">
        <v>736</v>
      </c>
      <c r="B590" s="17" t="s">
        <v>576</v>
      </c>
      <c r="C590" s="17" t="s">
        <v>41</v>
      </c>
      <c r="D590" s="17" t="s">
        <v>4405</v>
      </c>
      <c r="E590" s="17" t="s">
        <v>1073</v>
      </c>
      <c r="F590" s="19">
        <v>790000</v>
      </c>
      <c r="G590" s="19">
        <v>569265.88</v>
      </c>
      <c r="H590" s="20">
        <v>220734.12</v>
      </c>
    </row>
    <row r="591" spans="1:8" x14ac:dyDescent="0.25">
      <c r="A591" s="18" t="s">
        <v>0</v>
      </c>
      <c r="B591" s="17" t="s">
        <v>42</v>
      </c>
      <c r="C591" s="17" t="s">
        <v>0</v>
      </c>
      <c r="D591" s="17" t="s">
        <v>0</v>
      </c>
      <c r="E591" s="17" t="s">
        <v>0</v>
      </c>
      <c r="F591" s="19">
        <f>F590+F589+F588+F587+F586+F585+F584+F583</f>
        <v>1088500</v>
      </c>
      <c r="G591" s="19">
        <f>G590+G589+G588+G587+G586+G585+G584+G583</f>
        <v>821832.63000000012</v>
      </c>
      <c r="H591" s="20">
        <f>H590+H589+H588+H587+H586+H585+H584+H583</f>
        <v>266667.37</v>
      </c>
    </row>
    <row r="592" spans="1:8" x14ac:dyDescent="0.25">
      <c r="A592" s="18" t="s">
        <v>0</v>
      </c>
      <c r="B592" s="17" t="s">
        <v>43</v>
      </c>
      <c r="C592" s="17" t="s">
        <v>0</v>
      </c>
      <c r="D592" s="17" t="s">
        <v>0</v>
      </c>
      <c r="E592" s="17" t="s">
        <v>0</v>
      </c>
      <c r="F592" s="19">
        <f>F591-F582</f>
        <v>-3480400</v>
      </c>
      <c r="G592" s="19">
        <f>G591-G582</f>
        <v>-3598335.1100000003</v>
      </c>
      <c r="H592" s="20">
        <f>H591-H582</f>
        <v>117935.10999999996</v>
      </c>
    </row>
    <row r="593" spans="1:8" x14ac:dyDescent="0.25">
      <c r="A593" s="16" t="s">
        <v>737</v>
      </c>
      <c r="B593" s="17" t="s">
        <v>738</v>
      </c>
      <c r="C593" s="17" t="s">
        <v>0</v>
      </c>
      <c r="D593" s="17" t="s">
        <v>0</v>
      </c>
      <c r="E593" s="17" t="s">
        <v>0</v>
      </c>
      <c r="F593" s="8"/>
      <c r="G593" s="8"/>
      <c r="H593" s="9"/>
    </row>
    <row r="594" spans="1:8" x14ac:dyDescent="0.25">
      <c r="A594" s="18" t="s">
        <v>739</v>
      </c>
      <c r="B594" s="17" t="s">
        <v>53</v>
      </c>
      <c r="C594" s="17" t="s">
        <v>54</v>
      </c>
      <c r="D594" s="17" t="s">
        <v>4405</v>
      </c>
      <c r="E594" s="17" t="s">
        <v>4412</v>
      </c>
      <c r="F594" s="19">
        <v>210000</v>
      </c>
      <c r="G594" s="19">
        <v>165070.39000000001</v>
      </c>
      <c r="H594" s="20">
        <v>44929.61</v>
      </c>
    </row>
    <row r="595" spans="1:8" x14ac:dyDescent="0.25">
      <c r="A595" s="18" t="s">
        <v>740</v>
      </c>
      <c r="B595" s="17" t="s">
        <v>56</v>
      </c>
      <c r="C595" s="17" t="s">
        <v>54</v>
      </c>
      <c r="D595" s="17" t="s">
        <v>4405</v>
      </c>
      <c r="E595" s="17" t="s">
        <v>4412</v>
      </c>
      <c r="F595" s="19">
        <v>1964000</v>
      </c>
      <c r="G595" s="19">
        <v>1843953.42</v>
      </c>
      <c r="H595" s="20">
        <v>120046.58</v>
      </c>
    </row>
    <row r="596" spans="1:8" x14ac:dyDescent="0.25">
      <c r="A596" s="18" t="s">
        <v>741</v>
      </c>
      <c r="B596" s="17" t="s">
        <v>58</v>
      </c>
      <c r="C596" s="17" t="s">
        <v>54</v>
      </c>
      <c r="D596" s="17" t="s">
        <v>4405</v>
      </c>
      <c r="E596" s="17" t="s">
        <v>4412</v>
      </c>
      <c r="F596" s="19">
        <v>31500</v>
      </c>
      <c r="G596" s="19">
        <v>31556.92</v>
      </c>
      <c r="H596" s="20">
        <v>-56.92</v>
      </c>
    </row>
    <row r="597" spans="1:8" x14ac:dyDescent="0.25">
      <c r="A597" s="18" t="s">
        <v>742</v>
      </c>
      <c r="B597" s="17" t="s">
        <v>60</v>
      </c>
      <c r="C597" s="17" t="s">
        <v>61</v>
      </c>
      <c r="D597" s="17" t="s">
        <v>4405</v>
      </c>
      <c r="E597" s="17" t="s">
        <v>4412</v>
      </c>
      <c r="F597" s="19">
        <v>3300</v>
      </c>
      <c r="G597" s="19">
        <v>5749.82</v>
      </c>
      <c r="H597" s="20">
        <v>-2449.8200000000002</v>
      </c>
    </row>
    <row r="598" spans="1:8" x14ac:dyDescent="0.25">
      <c r="A598" s="18" t="s">
        <v>743</v>
      </c>
      <c r="B598" s="17" t="s">
        <v>63</v>
      </c>
      <c r="C598" s="17" t="s">
        <v>54</v>
      </c>
      <c r="D598" s="17" t="s">
        <v>4405</v>
      </c>
      <c r="E598" s="17" t="s">
        <v>4412</v>
      </c>
      <c r="F598" s="19">
        <v>6500</v>
      </c>
      <c r="G598" s="19">
        <v>42167.39</v>
      </c>
      <c r="H598" s="20">
        <v>-35667.39</v>
      </c>
    </row>
    <row r="599" spans="1:8" x14ac:dyDescent="0.25">
      <c r="A599" s="18" t="s">
        <v>744</v>
      </c>
      <c r="B599" s="17" t="s">
        <v>276</v>
      </c>
      <c r="C599" s="17" t="s">
        <v>66</v>
      </c>
      <c r="D599" s="17" t="s">
        <v>4405</v>
      </c>
      <c r="E599" s="17" t="s">
        <v>4412</v>
      </c>
      <c r="F599" s="19">
        <v>17900</v>
      </c>
      <c r="G599" s="19">
        <v>18805.12</v>
      </c>
      <c r="H599" s="20">
        <v>-905.12</v>
      </c>
    </row>
    <row r="600" spans="1:8" x14ac:dyDescent="0.25">
      <c r="A600" s="18" t="s">
        <v>745</v>
      </c>
      <c r="B600" s="17" t="s">
        <v>68</v>
      </c>
      <c r="C600" s="17" t="s">
        <v>66</v>
      </c>
      <c r="D600" s="17" t="s">
        <v>4405</v>
      </c>
      <c r="E600" s="17" t="s">
        <v>4412</v>
      </c>
      <c r="F600" s="19">
        <v>5800</v>
      </c>
      <c r="G600" s="19">
        <v>6410.99</v>
      </c>
      <c r="H600" s="20">
        <v>-610.99</v>
      </c>
    </row>
    <row r="601" spans="1:8" x14ac:dyDescent="0.25">
      <c r="A601" s="18" t="s">
        <v>746</v>
      </c>
      <c r="B601" s="17" t="s">
        <v>70</v>
      </c>
      <c r="C601" s="17" t="s">
        <v>66</v>
      </c>
      <c r="D601" s="17" t="s">
        <v>4405</v>
      </c>
      <c r="E601" s="17" t="s">
        <v>4412</v>
      </c>
      <c r="F601" s="19">
        <v>8500</v>
      </c>
      <c r="G601" s="19">
        <v>6382.24</v>
      </c>
      <c r="H601" s="20">
        <v>2117.7600000000002</v>
      </c>
    </row>
    <row r="602" spans="1:8" x14ac:dyDescent="0.25">
      <c r="A602" s="18" t="s">
        <v>747</v>
      </c>
      <c r="B602" s="17" t="s">
        <v>72</v>
      </c>
      <c r="C602" s="17" t="s">
        <v>66</v>
      </c>
      <c r="D602" s="17" t="s">
        <v>4405</v>
      </c>
      <c r="E602" s="17" t="s">
        <v>4412</v>
      </c>
      <c r="F602" s="19">
        <v>55200</v>
      </c>
      <c r="G602" s="19">
        <v>74890.19</v>
      </c>
      <c r="H602" s="20">
        <v>-19690.189999999999</v>
      </c>
    </row>
    <row r="603" spans="1:8" x14ac:dyDescent="0.25">
      <c r="A603" s="18" t="s">
        <v>748</v>
      </c>
      <c r="B603" s="17" t="s">
        <v>74</v>
      </c>
      <c r="C603" s="17" t="s">
        <v>66</v>
      </c>
      <c r="D603" s="17" t="s">
        <v>4405</v>
      </c>
      <c r="E603" s="17" t="s">
        <v>4412</v>
      </c>
      <c r="F603" s="19">
        <v>280000</v>
      </c>
      <c r="G603" s="19">
        <v>384638.58</v>
      </c>
      <c r="H603" s="20">
        <v>-104638.58</v>
      </c>
    </row>
    <row r="604" spans="1:8" x14ac:dyDescent="0.25">
      <c r="A604" s="18" t="s">
        <v>749</v>
      </c>
      <c r="B604" s="17" t="s">
        <v>76</v>
      </c>
      <c r="C604" s="17" t="s">
        <v>66</v>
      </c>
      <c r="D604" s="17" t="s">
        <v>4405</v>
      </c>
      <c r="E604" s="17" t="s">
        <v>4412</v>
      </c>
      <c r="F604" s="19">
        <v>7500</v>
      </c>
      <c r="G604" s="19">
        <v>9815.02</v>
      </c>
      <c r="H604" s="20">
        <v>-2315.02</v>
      </c>
    </row>
    <row r="605" spans="1:8" x14ac:dyDescent="0.25">
      <c r="A605" s="18" t="s">
        <v>750</v>
      </c>
      <c r="B605" s="17" t="s">
        <v>78</v>
      </c>
      <c r="C605" s="17" t="s">
        <v>79</v>
      </c>
      <c r="D605" s="17" t="s">
        <v>4405</v>
      </c>
      <c r="E605" s="17" t="s">
        <v>1073</v>
      </c>
      <c r="F605" s="19">
        <v>1000</v>
      </c>
      <c r="G605" s="19">
        <v>34092.29</v>
      </c>
      <c r="H605" s="20">
        <v>-33092.29</v>
      </c>
    </row>
    <row r="606" spans="1:8" x14ac:dyDescent="0.25">
      <c r="A606" s="18" t="s">
        <v>751</v>
      </c>
      <c r="B606" s="17" t="s">
        <v>546</v>
      </c>
      <c r="C606" s="17" t="s">
        <v>79</v>
      </c>
      <c r="D606" s="17" t="s">
        <v>4405</v>
      </c>
      <c r="E606" s="17" t="s">
        <v>1073</v>
      </c>
      <c r="F606" s="19">
        <v>100</v>
      </c>
      <c r="G606" s="19">
        <v>49590.5</v>
      </c>
      <c r="H606" s="20">
        <v>-49490.5</v>
      </c>
    </row>
    <row r="607" spans="1:8" x14ac:dyDescent="0.25">
      <c r="A607" s="18" t="s">
        <v>752</v>
      </c>
      <c r="B607" s="17" t="s">
        <v>83</v>
      </c>
      <c r="C607" s="17" t="s">
        <v>79</v>
      </c>
      <c r="D607" s="17" t="s">
        <v>4405</v>
      </c>
      <c r="E607" s="17" t="s">
        <v>1073</v>
      </c>
      <c r="F607" s="19">
        <v>115000</v>
      </c>
      <c r="G607" s="19">
        <v>79087.97</v>
      </c>
      <c r="H607" s="20">
        <v>35912.03</v>
      </c>
    </row>
    <row r="608" spans="1:8" x14ac:dyDescent="0.25">
      <c r="A608" s="18" t="s">
        <v>753</v>
      </c>
      <c r="B608" s="17" t="s">
        <v>549</v>
      </c>
      <c r="C608" s="17" t="s">
        <v>79</v>
      </c>
      <c r="D608" s="17" t="s">
        <v>4405</v>
      </c>
      <c r="E608" s="17" t="s">
        <v>1073</v>
      </c>
      <c r="F608" s="19">
        <v>100</v>
      </c>
      <c r="G608" s="19">
        <v>62.37</v>
      </c>
      <c r="H608" s="20">
        <v>37.630000000000003</v>
      </c>
    </row>
    <row r="609" spans="1:8" x14ac:dyDescent="0.25">
      <c r="A609" s="18" t="s">
        <v>754</v>
      </c>
      <c r="B609" s="17" t="s">
        <v>551</v>
      </c>
      <c r="C609" s="17" t="s">
        <v>79</v>
      </c>
      <c r="D609" s="17" t="s">
        <v>4405</v>
      </c>
      <c r="E609" s="17" t="s">
        <v>1073</v>
      </c>
      <c r="F609" s="19">
        <v>400</v>
      </c>
      <c r="G609" s="19">
        <v>0</v>
      </c>
      <c r="H609" s="20">
        <v>400</v>
      </c>
    </row>
    <row r="610" spans="1:8" x14ac:dyDescent="0.25">
      <c r="A610" s="18" t="s">
        <v>755</v>
      </c>
      <c r="B610" s="17" t="s">
        <v>85</v>
      </c>
      <c r="C610" s="17" t="s">
        <v>86</v>
      </c>
      <c r="D610" s="17" t="s">
        <v>4405</v>
      </c>
      <c r="E610" s="17" t="s">
        <v>1073</v>
      </c>
      <c r="F610" s="19">
        <v>100</v>
      </c>
      <c r="G610" s="19">
        <v>1606.43</v>
      </c>
      <c r="H610" s="20">
        <v>-1506.43</v>
      </c>
    </row>
    <row r="611" spans="1:8" x14ac:dyDescent="0.25">
      <c r="A611" s="18" t="s">
        <v>756</v>
      </c>
      <c r="B611" s="17" t="s">
        <v>148</v>
      </c>
      <c r="C611" s="17" t="s">
        <v>86</v>
      </c>
      <c r="D611" s="17" t="s">
        <v>4405</v>
      </c>
      <c r="E611" s="17" t="s">
        <v>1073</v>
      </c>
      <c r="F611" s="19">
        <v>5000</v>
      </c>
      <c r="G611" s="19">
        <v>9088.67</v>
      </c>
      <c r="H611" s="20">
        <v>-4088.67</v>
      </c>
    </row>
    <row r="612" spans="1:8" x14ac:dyDescent="0.25">
      <c r="A612" s="18" t="s">
        <v>757</v>
      </c>
      <c r="B612" s="17" t="s">
        <v>157</v>
      </c>
      <c r="C612" s="17" t="s">
        <v>86</v>
      </c>
      <c r="D612" s="17" t="s">
        <v>4405</v>
      </c>
      <c r="E612" s="17" t="s">
        <v>1073</v>
      </c>
      <c r="F612" s="19">
        <v>3000</v>
      </c>
      <c r="G612" s="19">
        <v>687</v>
      </c>
      <c r="H612" s="20">
        <v>2313</v>
      </c>
    </row>
    <row r="613" spans="1:8" x14ac:dyDescent="0.25">
      <c r="A613" s="18" t="s">
        <v>758</v>
      </c>
      <c r="B613" s="17" t="s">
        <v>186</v>
      </c>
      <c r="C613" s="17" t="s">
        <v>19</v>
      </c>
      <c r="D613" s="17" t="s">
        <v>4405</v>
      </c>
      <c r="E613" s="17" t="s">
        <v>1073</v>
      </c>
      <c r="F613" s="19">
        <v>900</v>
      </c>
      <c r="G613" s="19">
        <v>900</v>
      </c>
      <c r="H613" s="20">
        <v>0</v>
      </c>
    </row>
    <row r="614" spans="1:8" x14ac:dyDescent="0.25">
      <c r="A614" s="18" t="s">
        <v>759</v>
      </c>
      <c r="B614" s="17" t="s">
        <v>99</v>
      </c>
      <c r="C614" s="17" t="s">
        <v>19</v>
      </c>
      <c r="D614" s="17" t="s">
        <v>4405</v>
      </c>
      <c r="E614" s="17" t="s">
        <v>1073</v>
      </c>
      <c r="F614" s="19">
        <v>45000</v>
      </c>
      <c r="G614" s="19">
        <v>19055.98</v>
      </c>
      <c r="H614" s="20">
        <v>25944.02</v>
      </c>
    </row>
    <row r="615" spans="1:8" x14ac:dyDescent="0.25">
      <c r="A615" s="18" t="s">
        <v>760</v>
      </c>
      <c r="B615" s="17" t="s">
        <v>101</v>
      </c>
      <c r="C615" s="17" t="s">
        <v>19</v>
      </c>
      <c r="D615" s="17" t="s">
        <v>4405</v>
      </c>
      <c r="E615" s="17" t="s">
        <v>1073</v>
      </c>
      <c r="F615" s="19">
        <v>1500</v>
      </c>
      <c r="G615" s="19">
        <v>271.7</v>
      </c>
      <c r="H615" s="20">
        <v>1228.3</v>
      </c>
    </row>
    <row r="616" spans="1:8" x14ac:dyDescent="0.25">
      <c r="A616" s="18" t="s">
        <v>761</v>
      </c>
      <c r="B616" s="17" t="s">
        <v>560</v>
      </c>
      <c r="C616" s="17" t="s">
        <v>19</v>
      </c>
      <c r="D616" s="17" t="s">
        <v>4405</v>
      </c>
      <c r="E616" s="17" t="s">
        <v>1073</v>
      </c>
      <c r="F616" s="19">
        <v>2000</v>
      </c>
      <c r="G616" s="19">
        <v>40</v>
      </c>
      <c r="H616" s="20">
        <v>1960</v>
      </c>
    </row>
    <row r="617" spans="1:8" x14ac:dyDescent="0.25">
      <c r="A617" s="18" t="s">
        <v>762</v>
      </c>
      <c r="B617" s="17" t="s">
        <v>21</v>
      </c>
      <c r="C617" s="17" t="s">
        <v>19</v>
      </c>
      <c r="D617" s="17" t="s">
        <v>4405</v>
      </c>
      <c r="E617" s="17" t="s">
        <v>4412</v>
      </c>
      <c r="F617" s="19">
        <v>30000</v>
      </c>
      <c r="G617" s="19">
        <v>25422.05</v>
      </c>
      <c r="H617" s="20">
        <v>4577.95</v>
      </c>
    </row>
    <row r="618" spans="1:8" x14ac:dyDescent="0.25">
      <c r="A618" s="18" t="s">
        <v>763</v>
      </c>
      <c r="B618" s="17" t="s">
        <v>27</v>
      </c>
      <c r="C618" s="17" t="s">
        <v>66</v>
      </c>
      <c r="D618" s="17" t="s">
        <v>4405</v>
      </c>
      <c r="E618" s="17" t="s">
        <v>4412</v>
      </c>
      <c r="F618" s="19">
        <v>16000</v>
      </c>
      <c r="G618" s="19">
        <v>20779.79</v>
      </c>
      <c r="H618" s="20">
        <v>-4779.79</v>
      </c>
    </row>
    <row r="619" spans="1:8" x14ac:dyDescent="0.25">
      <c r="A619" s="18" t="s">
        <v>764</v>
      </c>
      <c r="B619" s="17" t="s">
        <v>564</v>
      </c>
      <c r="C619" s="17" t="s">
        <v>79</v>
      </c>
      <c r="D619" s="17" t="s">
        <v>4405</v>
      </c>
      <c r="E619" s="17" t="s">
        <v>1073</v>
      </c>
      <c r="F619" s="19">
        <v>55000</v>
      </c>
      <c r="G619" s="19">
        <v>34295.5</v>
      </c>
      <c r="H619" s="20">
        <v>20704.5</v>
      </c>
    </row>
    <row r="620" spans="1:8" x14ac:dyDescent="0.25">
      <c r="A620" s="18" t="s">
        <v>765</v>
      </c>
      <c r="B620" s="17" t="s">
        <v>316</v>
      </c>
      <c r="C620" s="17" t="s">
        <v>79</v>
      </c>
      <c r="D620" s="17" t="s">
        <v>4405</v>
      </c>
      <c r="E620" s="17" t="s">
        <v>1073</v>
      </c>
      <c r="F620" s="19">
        <v>1000</v>
      </c>
      <c r="G620" s="19">
        <v>17</v>
      </c>
      <c r="H620" s="20">
        <v>983</v>
      </c>
    </row>
    <row r="621" spans="1:8" x14ac:dyDescent="0.25">
      <c r="A621" s="18" t="s">
        <v>766</v>
      </c>
      <c r="B621" s="17" t="s">
        <v>107</v>
      </c>
      <c r="C621" s="17" t="s">
        <v>19</v>
      </c>
      <c r="D621" s="17" t="s">
        <v>4405</v>
      </c>
      <c r="E621" s="17" t="s">
        <v>1073</v>
      </c>
      <c r="F621" s="19">
        <v>500</v>
      </c>
      <c r="G621" s="19">
        <v>885.25</v>
      </c>
      <c r="H621" s="20">
        <v>-385.25</v>
      </c>
    </row>
    <row r="622" spans="1:8" x14ac:dyDescent="0.25">
      <c r="A622" s="18" t="s">
        <v>767</v>
      </c>
      <c r="B622" s="17" t="s">
        <v>109</v>
      </c>
      <c r="C622" s="17" t="s">
        <v>66</v>
      </c>
      <c r="D622" s="17" t="s">
        <v>4405</v>
      </c>
      <c r="E622" s="17" t="s">
        <v>4412</v>
      </c>
      <c r="F622" s="19">
        <v>500</v>
      </c>
      <c r="G622" s="19">
        <v>300</v>
      </c>
      <c r="H622" s="20">
        <v>200</v>
      </c>
    </row>
    <row r="623" spans="1:8" x14ac:dyDescent="0.25">
      <c r="A623" s="18" t="s">
        <v>0</v>
      </c>
      <c r="B623" s="17" t="s">
        <v>38</v>
      </c>
      <c r="C623" s="17" t="s">
        <v>0</v>
      </c>
      <c r="D623" s="17" t="s">
        <v>0</v>
      </c>
      <c r="E623" s="17" t="s">
        <v>0</v>
      </c>
      <c r="F623" s="19">
        <f>F622+F621+F620+F619+F618+F617+F616+F615+F614+F613+F612+F611+F610+F609+F608+F607+F606+F605+F604+F603+F602+F601+F600+F599+F598+F597+F596+F595+F594</f>
        <v>2867300</v>
      </c>
      <c r="G623" s="19">
        <f>G622+G621+G620+G619+G618+G617+G616+G615+G614+G613+G612+G611+G610+G609+G608+G607+G606+G605+G604+G603+G602+G601+G600+G599+G598+G597+G596+G595+G594</f>
        <v>2865622.58</v>
      </c>
      <c r="H623" s="20">
        <f>H622+H621+H620+H619+H618+H617+H616+H615+H614+H613+H612+H611+H610+H609+H608+H607+H606+H605+H604+H603+H602+H601+H600+H599+H598+H597+H596+H595+H594</f>
        <v>1677.4199999999546</v>
      </c>
    </row>
    <row r="624" spans="1:8" x14ac:dyDescent="0.25">
      <c r="A624" s="18" t="s">
        <v>768</v>
      </c>
      <c r="B624" s="17" t="s">
        <v>569</v>
      </c>
      <c r="C624" s="17" t="s">
        <v>261</v>
      </c>
      <c r="D624" s="17" t="s">
        <v>4405</v>
      </c>
      <c r="E624" s="17" t="s">
        <v>1073</v>
      </c>
      <c r="F624" s="19">
        <v>50000</v>
      </c>
      <c r="G624" s="19">
        <v>47791.57</v>
      </c>
      <c r="H624" s="20">
        <v>2208.4299999999998</v>
      </c>
    </row>
    <row r="625" spans="1:8" x14ac:dyDescent="0.25">
      <c r="A625" s="18" t="s">
        <v>769</v>
      </c>
      <c r="B625" s="17" t="s">
        <v>367</v>
      </c>
      <c r="C625" s="17" t="s">
        <v>368</v>
      </c>
      <c r="D625" s="17" t="s">
        <v>4405</v>
      </c>
      <c r="E625" s="17" t="s">
        <v>1073</v>
      </c>
      <c r="F625" s="19">
        <v>500</v>
      </c>
      <c r="G625" s="19">
        <v>10.6</v>
      </c>
      <c r="H625" s="20">
        <v>489.4</v>
      </c>
    </row>
    <row r="626" spans="1:8" x14ac:dyDescent="0.25">
      <c r="A626" s="18" t="s">
        <v>770</v>
      </c>
      <c r="B626" s="17" t="s">
        <v>446</v>
      </c>
      <c r="C626" s="17" t="s">
        <v>261</v>
      </c>
      <c r="D626" s="17" t="s">
        <v>4405</v>
      </c>
      <c r="E626" s="17" t="s">
        <v>1073</v>
      </c>
      <c r="F626" s="19">
        <v>100</v>
      </c>
      <c r="G626" s="19">
        <v>0</v>
      </c>
      <c r="H626" s="20">
        <v>100</v>
      </c>
    </row>
    <row r="627" spans="1:8" x14ac:dyDescent="0.25">
      <c r="A627" s="18" t="s">
        <v>771</v>
      </c>
      <c r="B627" s="17" t="s">
        <v>572</v>
      </c>
      <c r="C627" s="17" t="s">
        <v>261</v>
      </c>
      <c r="D627" s="17" t="s">
        <v>4405</v>
      </c>
      <c r="E627" s="17" t="s">
        <v>1073</v>
      </c>
      <c r="F627" s="19">
        <v>3500</v>
      </c>
      <c r="G627" s="19">
        <v>684</v>
      </c>
      <c r="H627" s="20">
        <v>2816</v>
      </c>
    </row>
    <row r="628" spans="1:8" x14ac:dyDescent="0.25">
      <c r="A628" s="18" t="s">
        <v>772</v>
      </c>
      <c r="B628" s="17" t="s">
        <v>375</v>
      </c>
      <c r="C628" s="17" t="s">
        <v>376</v>
      </c>
      <c r="D628" s="17" t="s">
        <v>4405</v>
      </c>
      <c r="E628" s="17" t="s">
        <v>1073</v>
      </c>
      <c r="F628" s="19">
        <v>100</v>
      </c>
      <c r="G628" s="19">
        <v>0</v>
      </c>
      <c r="H628" s="20">
        <v>100</v>
      </c>
    </row>
    <row r="629" spans="1:8" x14ac:dyDescent="0.25">
      <c r="A629" s="18" t="s">
        <v>773</v>
      </c>
      <c r="B629" s="17" t="s">
        <v>380</v>
      </c>
      <c r="C629" s="17" t="s">
        <v>261</v>
      </c>
      <c r="D629" s="17" t="s">
        <v>4405</v>
      </c>
      <c r="E629" s="17" t="s">
        <v>1073</v>
      </c>
      <c r="F629" s="19">
        <v>21000</v>
      </c>
      <c r="G629" s="19">
        <v>9869.0400000000009</v>
      </c>
      <c r="H629" s="20">
        <v>11130.96</v>
      </c>
    </row>
    <row r="630" spans="1:8" x14ac:dyDescent="0.25">
      <c r="A630" s="18" t="s">
        <v>774</v>
      </c>
      <c r="B630" s="17" t="s">
        <v>40</v>
      </c>
      <c r="C630" s="17" t="s">
        <v>41</v>
      </c>
      <c r="D630" s="17" t="s">
        <v>4405</v>
      </c>
      <c r="E630" s="17" t="s">
        <v>4412</v>
      </c>
      <c r="F630" s="19">
        <v>21000</v>
      </c>
      <c r="G630" s="19">
        <v>15416.04</v>
      </c>
      <c r="H630" s="20">
        <v>5583.96</v>
      </c>
    </row>
    <row r="631" spans="1:8" x14ac:dyDescent="0.25">
      <c r="A631" s="18" t="s">
        <v>775</v>
      </c>
      <c r="B631" s="17" t="s">
        <v>576</v>
      </c>
      <c r="C631" s="17" t="s">
        <v>41</v>
      </c>
      <c r="D631" s="17" t="s">
        <v>4405</v>
      </c>
      <c r="E631" s="17" t="s">
        <v>1073</v>
      </c>
      <c r="F631" s="19">
        <v>150000</v>
      </c>
      <c r="G631" s="19">
        <v>323389.95</v>
      </c>
      <c r="H631" s="20">
        <v>-173389.95</v>
      </c>
    </row>
    <row r="632" spans="1:8" x14ac:dyDescent="0.25">
      <c r="A632" s="18" t="s">
        <v>0</v>
      </c>
      <c r="B632" s="17" t="s">
        <v>42</v>
      </c>
      <c r="C632" s="17" t="s">
        <v>0</v>
      </c>
      <c r="D632" s="17" t="s">
        <v>0</v>
      </c>
      <c r="E632" s="17" t="s">
        <v>0</v>
      </c>
      <c r="F632" s="19">
        <f>F631+F630+F629+F628+F627+F626+F625+F624</f>
        <v>246200</v>
      </c>
      <c r="G632" s="19">
        <f>G631+G630+G629+G628+G627+G626+G625+G624</f>
        <v>397161.19999999995</v>
      </c>
      <c r="H632" s="20">
        <f>H631+H630+H629+H628+H627+H626+H625+H624</f>
        <v>-150961.20000000004</v>
      </c>
    </row>
    <row r="633" spans="1:8" x14ac:dyDescent="0.25">
      <c r="A633" s="18" t="s">
        <v>0</v>
      </c>
      <c r="B633" s="17" t="s">
        <v>43</v>
      </c>
      <c r="C633" s="17" t="s">
        <v>0</v>
      </c>
      <c r="D633" s="17" t="s">
        <v>0</v>
      </c>
      <c r="E633" s="17" t="s">
        <v>0</v>
      </c>
      <c r="F633" s="19">
        <f>F632-F623</f>
        <v>-2621100</v>
      </c>
      <c r="G633" s="19">
        <f>G632-G623</f>
        <v>-2468461.38</v>
      </c>
      <c r="H633" s="20">
        <f>H632-H623</f>
        <v>-152638.62</v>
      </c>
    </row>
    <row r="634" spans="1:8" x14ac:dyDescent="0.25">
      <c r="A634" s="16" t="s">
        <v>776</v>
      </c>
      <c r="B634" s="17" t="s">
        <v>777</v>
      </c>
      <c r="C634" s="17" t="s">
        <v>0</v>
      </c>
      <c r="D634" s="17" t="s">
        <v>0</v>
      </c>
      <c r="E634" s="17" t="s">
        <v>0</v>
      </c>
      <c r="F634" s="8"/>
      <c r="G634" s="8"/>
      <c r="H634" s="9"/>
    </row>
    <row r="635" spans="1:8" x14ac:dyDescent="0.25">
      <c r="A635" s="18" t="s">
        <v>778</v>
      </c>
      <c r="B635" s="17" t="s">
        <v>53</v>
      </c>
      <c r="C635" s="17" t="s">
        <v>54</v>
      </c>
      <c r="D635" s="17" t="s">
        <v>4405</v>
      </c>
      <c r="E635" s="17" t="s">
        <v>4412</v>
      </c>
      <c r="F635" s="19">
        <v>391000</v>
      </c>
      <c r="G635" s="19">
        <v>385827.11</v>
      </c>
      <c r="H635" s="20">
        <v>5172.8900000000003</v>
      </c>
    </row>
    <row r="636" spans="1:8" x14ac:dyDescent="0.25">
      <c r="A636" s="18" t="s">
        <v>779</v>
      </c>
      <c r="B636" s="17" t="s">
        <v>56</v>
      </c>
      <c r="C636" s="17" t="s">
        <v>54</v>
      </c>
      <c r="D636" s="17" t="s">
        <v>4405</v>
      </c>
      <c r="E636" s="17" t="s">
        <v>4412</v>
      </c>
      <c r="F636" s="19">
        <v>1078100</v>
      </c>
      <c r="G636" s="19">
        <v>1060799.32</v>
      </c>
      <c r="H636" s="20">
        <v>17300.68</v>
      </c>
    </row>
    <row r="637" spans="1:8" x14ac:dyDescent="0.25">
      <c r="A637" s="18" t="s">
        <v>780</v>
      </c>
      <c r="B637" s="17" t="s">
        <v>58</v>
      </c>
      <c r="C637" s="17" t="s">
        <v>54</v>
      </c>
      <c r="D637" s="17" t="s">
        <v>4405</v>
      </c>
      <c r="E637" s="17" t="s">
        <v>4412</v>
      </c>
      <c r="F637" s="19">
        <v>31600</v>
      </c>
      <c r="G637" s="19">
        <v>32097.27</v>
      </c>
      <c r="H637" s="20">
        <v>-497.27</v>
      </c>
    </row>
    <row r="638" spans="1:8" x14ac:dyDescent="0.25">
      <c r="A638" s="18" t="s">
        <v>781</v>
      </c>
      <c r="B638" s="17" t="s">
        <v>60</v>
      </c>
      <c r="C638" s="17" t="s">
        <v>61</v>
      </c>
      <c r="D638" s="17" t="s">
        <v>4405</v>
      </c>
      <c r="E638" s="17" t="s">
        <v>4412</v>
      </c>
      <c r="F638" s="19">
        <v>5300</v>
      </c>
      <c r="G638" s="19">
        <v>5279.28</v>
      </c>
      <c r="H638" s="20">
        <v>20.72</v>
      </c>
    </row>
    <row r="639" spans="1:8" x14ac:dyDescent="0.25">
      <c r="A639" s="18" t="s">
        <v>782</v>
      </c>
      <c r="B639" s="17" t="s">
        <v>63</v>
      </c>
      <c r="C639" s="17" t="s">
        <v>54</v>
      </c>
      <c r="D639" s="17" t="s">
        <v>4405</v>
      </c>
      <c r="E639" s="17" t="s">
        <v>4412</v>
      </c>
      <c r="F639" s="19">
        <v>8000</v>
      </c>
      <c r="G639" s="19">
        <v>10871.12</v>
      </c>
      <c r="H639" s="20">
        <v>-2871.12</v>
      </c>
    </row>
    <row r="640" spans="1:8" x14ac:dyDescent="0.25">
      <c r="A640" s="18" t="s">
        <v>783</v>
      </c>
      <c r="B640" s="17" t="s">
        <v>276</v>
      </c>
      <c r="C640" s="17" t="s">
        <v>66</v>
      </c>
      <c r="D640" s="17" t="s">
        <v>4405</v>
      </c>
      <c r="E640" s="17" t="s">
        <v>4412</v>
      </c>
      <c r="F640" s="19">
        <v>28600</v>
      </c>
      <c r="G640" s="19">
        <v>46116.22</v>
      </c>
      <c r="H640" s="20">
        <v>-17516.22</v>
      </c>
    </row>
    <row r="641" spans="1:8" x14ac:dyDescent="0.25">
      <c r="A641" s="18" t="s">
        <v>784</v>
      </c>
      <c r="B641" s="17" t="s">
        <v>68</v>
      </c>
      <c r="C641" s="17" t="s">
        <v>66</v>
      </c>
      <c r="D641" s="17" t="s">
        <v>4405</v>
      </c>
      <c r="E641" s="17" t="s">
        <v>4412</v>
      </c>
      <c r="F641" s="19">
        <v>11100</v>
      </c>
      <c r="G641" s="19">
        <v>10249.530000000001</v>
      </c>
      <c r="H641" s="20">
        <v>850.47</v>
      </c>
    </row>
    <row r="642" spans="1:8" x14ac:dyDescent="0.25">
      <c r="A642" s="18" t="s">
        <v>785</v>
      </c>
      <c r="B642" s="17" t="s">
        <v>70</v>
      </c>
      <c r="C642" s="17" t="s">
        <v>66</v>
      </c>
      <c r="D642" s="17" t="s">
        <v>4405</v>
      </c>
      <c r="E642" s="17" t="s">
        <v>4412</v>
      </c>
      <c r="F642" s="19">
        <v>13200</v>
      </c>
      <c r="G642" s="19">
        <v>13137.82</v>
      </c>
      <c r="H642" s="20">
        <v>62.18</v>
      </c>
    </row>
    <row r="643" spans="1:8" x14ac:dyDescent="0.25">
      <c r="A643" s="18" t="s">
        <v>786</v>
      </c>
      <c r="B643" s="17" t="s">
        <v>72</v>
      </c>
      <c r="C643" s="17" t="s">
        <v>66</v>
      </c>
      <c r="D643" s="17" t="s">
        <v>4405</v>
      </c>
      <c r="E643" s="17" t="s">
        <v>4412</v>
      </c>
      <c r="F643" s="19">
        <v>40000</v>
      </c>
      <c r="G643" s="19">
        <v>40635.21</v>
      </c>
      <c r="H643" s="20">
        <v>-635.21</v>
      </c>
    </row>
    <row r="644" spans="1:8" x14ac:dyDescent="0.25">
      <c r="A644" s="18" t="s">
        <v>787</v>
      </c>
      <c r="B644" s="17" t="s">
        <v>74</v>
      </c>
      <c r="C644" s="17" t="s">
        <v>66</v>
      </c>
      <c r="D644" s="17" t="s">
        <v>4405</v>
      </c>
      <c r="E644" s="17" t="s">
        <v>4412</v>
      </c>
      <c r="F644" s="19">
        <v>217300</v>
      </c>
      <c r="G644" s="19">
        <v>219295.29</v>
      </c>
      <c r="H644" s="20">
        <v>-1995.29</v>
      </c>
    </row>
    <row r="645" spans="1:8" x14ac:dyDescent="0.25">
      <c r="A645" s="18" t="s">
        <v>788</v>
      </c>
      <c r="B645" s="17" t="s">
        <v>76</v>
      </c>
      <c r="C645" s="17" t="s">
        <v>66</v>
      </c>
      <c r="D645" s="17" t="s">
        <v>4405</v>
      </c>
      <c r="E645" s="17" t="s">
        <v>4412</v>
      </c>
      <c r="F645" s="19">
        <v>5900</v>
      </c>
      <c r="G645" s="19">
        <v>5260.18</v>
      </c>
      <c r="H645" s="20">
        <v>639.82000000000005</v>
      </c>
    </row>
    <row r="646" spans="1:8" x14ac:dyDescent="0.25">
      <c r="A646" s="18" t="s">
        <v>789</v>
      </c>
      <c r="B646" s="17" t="s">
        <v>78</v>
      </c>
      <c r="C646" s="17" t="s">
        <v>79</v>
      </c>
      <c r="D646" s="17" t="s">
        <v>4405</v>
      </c>
      <c r="E646" s="17" t="s">
        <v>1073</v>
      </c>
      <c r="F646" s="19">
        <v>2000</v>
      </c>
      <c r="G646" s="19">
        <v>925.54</v>
      </c>
      <c r="H646" s="20">
        <v>1074.46</v>
      </c>
    </row>
    <row r="647" spans="1:8" x14ac:dyDescent="0.25">
      <c r="A647" s="18" t="s">
        <v>790</v>
      </c>
      <c r="B647" s="17" t="s">
        <v>546</v>
      </c>
      <c r="C647" s="17" t="s">
        <v>79</v>
      </c>
      <c r="D647" s="17" t="s">
        <v>4405</v>
      </c>
      <c r="E647" s="17" t="s">
        <v>1073</v>
      </c>
      <c r="F647" s="19">
        <v>100</v>
      </c>
      <c r="G647" s="19">
        <v>3800</v>
      </c>
      <c r="H647" s="20">
        <v>-3700</v>
      </c>
    </row>
    <row r="648" spans="1:8" x14ac:dyDescent="0.25">
      <c r="A648" s="18" t="s">
        <v>791</v>
      </c>
      <c r="B648" s="17" t="s">
        <v>83</v>
      </c>
      <c r="C648" s="17" t="s">
        <v>79</v>
      </c>
      <c r="D648" s="17" t="s">
        <v>4405</v>
      </c>
      <c r="E648" s="17" t="s">
        <v>1073</v>
      </c>
      <c r="F648" s="19">
        <v>75000</v>
      </c>
      <c r="G648" s="19">
        <v>52160</v>
      </c>
      <c r="H648" s="20">
        <v>22840</v>
      </c>
    </row>
    <row r="649" spans="1:8" x14ac:dyDescent="0.25">
      <c r="A649" s="18" t="s">
        <v>792</v>
      </c>
      <c r="B649" s="17" t="s">
        <v>549</v>
      </c>
      <c r="C649" s="17" t="s">
        <v>79</v>
      </c>
      <c r="D649" s="17" t="s">
        <v>4405</v>
      </c>
      <c r="E649" s="17" t="s">
        <v>1073</v>
      </c>
      <c r="F649" s="19">
        <v>100</v>
      </c>
      <c r="G649" s="19">
        <v>0</v>
      </c>
      <c r="H649" s="20">
        <v>100</v>
      </c>
    </row>
    <row r="650" spans="1:8" x14ac:dyDescent="0.25">
      <c r="A650" s="18" t="s">
        <v>793</v>
      </c>
      <c r="B650" s="17" t="s">
        <v>551</v>
      </c>
      <c r="C650" s="17" t="s">
        <v>79</v>
      </c>
      <c r="D650" s="17" t="s">
        <v>4405</v>
      </c>
      <c r="E650" s="17" t="s">
        <v>1073</v>
      </c>
      <c r="F650" s="19">
        <v>400</v>
      </c>
      <c r="G650" s="19">
        <v>455.26</v>
      </c>
      <c r="H650" s="20">
        <v>-55.26</v>
      </c>
    </row>
    <row r="651" spans="1:8" x14ac:dyDescent="0.25">
      <c r="A651" s="18" t="s">
        <v>794</v>
      </c>
      <c r="B651" s="17" t="s">
        <v>85</v>
      </c>
      <c r="C651" s="17" t="s">
        <v>86</v>
      </c>
      <c r="D651" s="17" t="s">
        <v>4405</v>
      </c>
      <c r="E651" s="17" t="s">
        <v>1073</v>
      </c>
      <c r="F651" s="19">
        <v>100</v>
      </c>
      <c r="G651" s="19">
        <v>2023.89</v>
      </c>
      <c r="H651" s="20">
        <v>-1923.89</v>
      </c>
    </row>
    <row r="652" spans="1:8" x14ac:dyDescent="0.25">
      <c r="A652" s="18" t="s">
        <v>795</v>
      </c>
      <c r="B652" s="17" t="s">
        <v>148</v>
      </c>
      <c r="C652" s="17" t="s">
        <v>86</v>
      </c>
      <c r="D652" s="17" t="s">
        <v>4405</v>
      </c>
      <c r="E652" s="17" t="s">
        <v>1073</v>
      </c>
      <c r="F652" s="19">
        <v>6500</v>
      </c>
      <c r="G652" s="19">
        <v>6808.26</v>
      </c>
      <c r="H652" s="20">
        <v>-308.26</v>
      </c>
    </row>
    <row r="653" spans="1:8" x14ac:dyDescent="0.25">
      <c r="A653" s="18" t="s">
        <v>796</v>
      </c>
      <c r="B653" s="17" t="s">
        <v>349</v>
      </c>
      <c r="C653" s="17" t="s">
        <v>95</v>
      </c>
      <c r="D653" s="17" t="s">
        <v>4405</v>
      </c>
      <c r="E653" s="17" t="s">
        <v>1073</v>
      </c>
      <c r="F653" s="19">
        <v>500</v>
      </c>
      <c r="G653" s="19">
        <v>0</v>
      </c>
      <c r="H653" s="20">
        <v>500</v>
      </c>
    </row>
    <row r="654" spans="1:8" x14ac:dyDescent="0.25">
      <c r="A654" s="18" t="s">
        <v>797</v>
      </c>
      <c r="B654" s="17" t="s">
        <v>157</v>
      </c>
      <c r="C654" s="17" t="s">
        <v>86</v>
      </c>
      <c r="D654" s="17" t="s">
        <v>4405</v>
      </c>
      <c r="E654" s="17" t="s">
        <v>1073</v>
      </c>
      <c r="F654" s="19">
        <v>4000</v>
      </c>
      <c r="G654" s="19">
        <v>162.1</v>
      </c>
      <c r="H654" s="20">
        <v>3837.9</v>
      </c>
    </row>
    <row r="655" spans="1:8" x14ac:dyDescent="0.25">
      <c r="A655" s="18" t="s">
        <v>798</v>
      </c>
      <c r="B655" s="17" t="s">
        <v>186</v>
      </c>
      <c r="C655" s="17" t="s">
        <v>19</v>
      </c>
      <c r="D655" s="17" t="s">
        <v>4405</v>
      </c>
      <c r="E655" s="17" t="s">
        <v>1073</v>
      </c>
      <c r="F655" s="19">
        <v>900</v>
      </c>
      <c r="G655" s="19">
        <v>900</v>
      </c>
      <c r="H655" s="20">
        <v>0</v>
      </c>
    </row>
    <row r="656" spans="1:8" x14ac:dyDescent="0.25">
      <c r="A656" s="18" t="s">
        <v>799</v>
      </c>
      <c r="B656" s="17" t="s">
        <v>99</v>
      </c>
      <c r="C656" s="17" t="s">
        <v>19</v>
      </c>
      <c r="D656" s="17" t="s">
        <v>4405</v>
      </c>
      <c r="E656" s="17" t="s">
        <v>1073</v>
      </c>
      <c r="F656" s="19">
        <v>21000</v>
      </c>
      <c r="G656" s="19">
        <v>8377.2000000000007</v>
      </c>
      <c r="H656" s="20">
        <v>12622.8</v>
      </c>
    </row>
    <row r="657" spans="1:8" x14ac:dyDescent="0.25">
      <c r="A657" s="18" t="s">
        <v>800</v>
      </c>
      <c r="B657" s="17" t="s">
        <v>101</v>
      </c>
      <c r="C657" s="17" t="s">
        <v>19</v>
      </c>
      <c r="D657" s="17" t="s">
        <v>4405</v>
      </c>
      <c r="E657" s="17" t="s">
        <v>1073</v>
      </c>
      <c r="F657" s="19">
        <v>7000</v>
      </c>
      <c r="G657" s="19">
        <v>671.36</v>
      </c>
      <c r="H657" s="20">
        <v>6328.64</v>
      </c>
    </row>
    <row r="658" spans="1:8" x14ac:dyDescent="0.25">
      <c r="A658" s="18" t="s">
        <v>801</v>
      </c>
      <c r="B658" s="17" t="s">
        <v>560</v>
      </c>
      <c r="C658" s="17" t="s">
        <v>19</v>
      </c>
      <c r="D658" s="17" t="s">
        <v>4405</v>
      </c>
      <c r="E658" s="17" t="s">
        <v>1073</v>
      </c>
      <c r="F658" s="19">
        <v>500</v>
      </c>
      <c r="G658" s="19">
        <v>0</v>
      </c>
      <c r="H658" s="20">
        <v>500</v>
      </c>
    </row>
    <row r="659" spans="1:8" x14ac:dyDescent="0.25">
      <c r="A659" s="18" t="s">
        <v>802</v>
      </c>
      <c r="B659" s="17" t="s">
        <v>21</v>
      </c>
      <c r="C659" s="17" t="s">
        <v>19</v>
      </c>
      <c r="D659" s="17" t="s">
        <v>4405</v>
      </c>
      <c r="E659" s="17" t="s">
        <v>4412</v>
      </c>
      <c r="F659" s="19">
        <v>35000</v>
      </c>
      <c r="G659" s="19">
        <v>22084.2</v>
      </c>
      <c r="H659" s="20">
        <v>12915.8</v>
      </c>
    </row>
    <row r="660" spans="1:8" x14ac:dyDescent="0.25">
      <c r="A660" s="18" t="s">
        <v>803</v>
      </c>
      <c r="B660" s="17" t="s">
        <v>27</v>
      </c>
      <c r="C660" s="17" t="s">
        <v>66</v>
      </c>
      <c r="D660" s="17" t="s">
        <v>4405</v>
      </c>
      <c r="E660" s="17" t="s">
        <v>4412</v>
      </c>
      <c r="F660" s="19">
        <v>13700</v>
      </c>
      <c r="G660" s="19">
        <v>14187.81</v>
      </c>
      <c r="H660" s="20">
        <v>-487.81</v>
      </c>
    </row>
    <row r="661" spans="1:8" x14ac:dyDescent="0.25">
      <c r="A661" s="18" t="s">
        <v>804</v>
      </c>
      <c r="B661" s="17" t="s">
        <v>564</v>
      </c>
      <c r="C661" s="17" t="s">
        <v>79</v>
      </c>
      <c r="D661" s="17" t="s">
        <v>4405</v>
      </c>
      <c r="E661" s="17" t="s">
        <v>1073</v>
      </c>
      <c r="F661" s="19">
        <v>30000</v>
      </c>
      <c r="G661" s="19">
        <v>22937.200000000001</v>
      </c>
      <c r="H661" s="20">
        <v>7062.8</v>
      </c>
    </row>
    <row r="662" spans="1:8" x14ac:dyDescent="0.25">
      <c r="A662" s="18" t="s">
        <v>805</v>
      </c>
      <c r="B662" s="17" t="s">
        <v>316</v>
      </c>
      <c r="C662" s="17" t="s">
        <v>79</v>
      </c>
      <c r="D662" s="17" t="s">
        <v>4405</v>
      </c>
      <c r="E662" s="17" t="s">
        <v>1073</v>
      </c>
      <c r="F662" s="19">
        <v>2000</v>
      </c>
      <c r="G662" s="19">
        <v>141.63999999999999</v>
      </c>
      <c r="H662" s="20">
        <v>1858.36</v>
      </c>
    </row>
    <row r="663" spans="1:8" x14ac:dyDescent="0.25">
      <c r="A663" s="18" t="s">
        <v>806</v>
      </c>
      <c r="B663" s="17" t="s">
        <v>107</v>
      </c>
      <c r="C663" s="17" t="s">
        <v>19</v>
      </c>
      <c r="D663" s="17" t="s">
        <v>4405</v>
      </c>
      <c r="E663" s="17" t="s">
        <v>1073</v>
      </c>
      <c r="F663" s="19">
        <v>2000</v>
      </c>
      <c r="G663" s="19">
        <v>785.7</v>
      </c>
      <c r="H663" s="20">
        <v>1214.3</v>
      </c>
    </row>
    <row r="664" spans="1:8" x14ac:dyDescent="0.25">
      <c r="A664" s="18" t="s">
        <v>807</v>
      </c>
      <c r="B664" s="17" t="s">
        <v>109</v>
      </c>
      <c r="C664" s="17" t="s">
        <v>66</v>
      </c>
      <c r="D664" s="17" t="s">
        <v>4405</v>
      </c>
      <c r="E664" s="17" t="s">
        <v>4412</v>
      </c>
      <c r="F664" s="19">
        <v>500</v>
      </c>
      <c r="G664" s="19">
        <v>0</v>
      </c>
      <c r="H664" s="20">
        <v>500</v>
      </c>
    </row>
    <row r="665" spans="1:8" x14ac:dyDescent="0.25">
      <c r="A665" s="18" t="s">
        <v>0</v>
      </c>
      <c r="B665" s="17" t="s">
        <v>38</v>
      </c>
      <c r="C665" s="17" t="s">
        <v>0</v>
      </c>
      <c r="D665" s="17" t="s">
        <v>0</v>
      </c>
      <c r="E665" s="17" t="s">
        <v>0</v>
      </c>
      <c r="F665" s="19">
        <f>F664+F663+F662+F661+F660+F659+F658+F657+F656+F655+F654+F653+F652+F651+F650+F649+F648+F647+F646+F645+F644+F643+F642+F641+F640+F639+F638+F637+F636+F635</f>
        <v>2031400</v>
      </c>
      <c r="G665" s="19">
        <f>G664+G663+G662+G661+G660+G659+G658+G657+G656+G655+G654+G653+G652+G651+G650+G649+G648+G647+G646+G645+G644+G643+G642+G641+G640+G639+G638+G637+G636+G635</f>
        <v>1965988.5100000002</v>
      </c>
      <c r="H665" s="20">
        <f>H664+H663+H662+H661+H660+H659+H658+H657+H656+H655+H654+H653+H652+H651+H650+H649+H648+H647+H646+H645+H644+H643+H642+H641+H640+H639+H638+H637+H636+H635</f>
        <v>65411.490000000005</v>
      </c>
    </row>
    <row r="666" spans="1:8" x14ac:dyDescent="0.25">
      <c r="A666" s="18" t="s">
        <v>808</v>
      </c>
      <c r="B666" s="17" t="s">
        <v>569</v>
      </c>
      <c r="C666" s="17" t="s">
        <v>261</v>
      </c>
      <c r="D666" s="17" t="s">
        <v>4405</v>
      </c>
      <c r="E666" s="17" t="s">
        <v>1073</v>
      </c>
      <c r="F666" s="19">
        <v>25000</v>
      </c>
      <c r="G666" s="19">
        <v>26036.67</v>
      </c>
      <c r="H666" s="20">
        <v>-1036.67</v>
      </c>
    </row>
    <row r="667" spans="1:8" x14ac:dyDescent="0.25">
      <c r="A667" s="18" t="s">
        <v>809</v>
      </c>
      <c r="B667" s="17" t="s">
        <v>367</v>
      </c>
      <c r="C667" s="17" t="s">
        <v>368</v>
      </c>
      <c r="D667" s="17" t="s">
        <v>4405</v>
      </c>
      <c r="E667" s="17" t="s">
        <v>1073</v>
      </c>
      <c r="F667" s="19">
        <v>100</v>
      </c>
      <c r="G667" s="19">
        <v>43.4</v>
      </c>
      <c r="H667" s="20">
        <v>56.6</v>
      </c>
    </row>
    <row r="668" spans="1:8" x14ac:dyDescent="0.25">
      <c r="A668" s="18" t="s">
        <v>810</v>
      </c>
      <c r="B668" s="17" t="s">
        <v>446</v>
      </c>
      <c r="C668" s="17" t="s">
        <v>261</v>
      </c>
      <c r="D668" s="17" t="s">
        <v>4405</v>
      </c>
      <c r="E668" s="17" t="s">
        <v>1073</v>
      </c>
      <c r="F668" s="19">
        <v>100</v>
      </c>
      <c r="G668" s="19">
        <v>0</v>
      </c>
      <c r="H668" s="20">
        <v>100</v>
      </c>
    </row>
    <row r="669" spans="1:8" x14ac:dyDescent="0.25">
      <c r="A669" s="18" t="s">
        <v>811</v>
      </c>
      <c r="B669" s="17" t="s">
        <v>572</v>
      </c>
      <c r="C669" s="17" t="s">
        <v>261</v>
      </c>
      <c r="D669" s="17" t="s">
        <v>4405</v>
      </c>
      <c r="E669" s="17" t="s">
        <v>1073</v>
      </c>
      <c r="F669" s="19">
        <v>1500</v>
      </c>
      <c r="G669" s="19">
        <v>871</v>
      </c>
      <c r="H669" s="20">
        <v>629</v>
      </c>
    </row>
    <row r="670" spans="1:8" x14ac:dyDescent="0.25">
      <c r="A670" s="18" t="s">
        <v>812</v>
      </c>
      <c r="B670" s="17" t="s">
        <v>375</v>
      </c>
      <c r="C670" s="17" t="s">
        <v>376</v>
      </c>
      <c r="D670" s="17" t="s">
        <v>4405</v>
      </c>
      <c r="E670" s="17" t="s">
        <v>1073</v>
      </c>
      <c r="F670" s="19">
        <v>100</v>
      </c>
      <c r="G670" s="19">
        <v>0</v>
      </c>
      <c r="H670" s="20">
        <v>100</v>
      </c>
    </row>
    <row r="671" spans="1:8" x14ac:dyDescent="0.25">
      <c r="A671" s="18" t="s">
        <v>813</v>
      </c>
      <c r="B671" s="17" t="s">
        <v>380</v>
      </c>
      <c r="C671" s="17" t="s">
        <v>261</v>
      </c>
      <c r="D671" s="17" t="s">
        <v>4405</v>
      </c>
      <c r="E671" s="17" t="s">
        <v>1073</v>
      </c>
      <c r="F671" s="19">
        <v>10500</v>
      </c>
      <c r="G671" s="19">
        <v>10247.56</v>
      </c>
      <c r="H671" s="20">
        <v>252.44</v>
      </c>
    </row>
    <row r="672" spans="1:8" x14ac:dyDescent="0.25">
      <c r="A672" s="18" t="s">
        <v>814</v>
      </c>
      <c r="B672" s="17" t="s">
        <v>40</v>
      </c>
      <c r="C672" s="17" t="s">
        <v>41</v>
      </c>
      <c r="D672" s="17" t="s">
        <v>4405</v>
      </c>
      <c r="E672" s="17" t="s">
        <v>4412</v>
      </c>
      <c r="F672" s="19">
        <v>34500</v>
      </c>
      <c r="G672" s="19">
        <v>37855.11</v>
      </c>
      <c r="H672" s="20">
        <v>-3355.11</v>
      </c>
    </row>
    <row r="673" spans="1:8" x14ac:dyDescent="0.25">
      <c r="A673" s="18" t="s">
        <v>815</v>
      </c>
      <c r="B673" s="17" t="s">
        <v>576</v>
      </c>
      <c r="C673" s="17" t="s">
        <v>41</v>
      </c>
      <c r="D673" s="17" t="s">
        <v>4405</v>
      </c>
      <c r="E673" s="17" t="s">
        <v>1073</v>
      </c>
      <c r="F673" s="19">
        <v>75000</v>
      </c>
      <c r="G673" s="19">
        <v>52449.08</v>
      </c>
      <c r="H673" s="20">
        <v>22550.92</v>
      </c>
    </row>
    <row r="674" spans="1:8" x14ac:dyDescent="0.25">
      <c r="A674" s="18" t="s">
        <v>0</v>
      </c>
      <c r="B674" s="17" t="s">
        <v>42</v>
      </c>
      <c r="C674" s="17" t="s">
        <v>0</v>
      </c>
      <c r="D674" s="17" t="s">
        <v>0</v>
      </c>
      <c r="E674" s="17" t="s">
        <v>0</v>
      </c>
      <c r="F674" s="19">
        <f>F673+F672+F671+F670+F669+F668+F667+F666</f>
        <v>146800</v>
      </c>
      <c r="G674" s="19">
        <f>G673+G672+G671+G670+G669+G668+G667+G666</f>
        <v>127502.81999999999</v>
      </c>
      <c r="H674" s="20">
        <f>H673+H672+H671+H670+H669+H668+H667+H666</f>
        <v>19297.179999999993</v>
      </c>
    </row>
    <row r="675" spans="1:8" x14ac:dyDescent="0.25">
      <c r="A675" s="18" t="s">
        <v>0</v>
      </c>
      <c r="B675" s="17" t="s">
        <v>43</v>
      </c>
      <c r="C675" s="17" t="s">
        <v>0</v>
      </c>
      <c r="D675" s="17" t="s">
        <v>0</v>
      </c>
      <c r="E675" s="17" t="s">
        <v>0</v>
      </c>
      <c r="F675" s="19">
        <f>F674-F665</f>
        <v>-1884600</v>
      </c>
      <c r="G675" s="19">
        <f>G674-G665</f>
        <v>-1838485.6900000002</v>
      </c>
      <c r="H675" s="20">
        <f>H674-H665</f>
        <v>-46114.310000000012</v>
      </c>
    </row>
    <row r="676" spans="1:8" x14ac:dyDescent="0.25">
      <c r="A676" s="16" t="s">
        <v>816</v>
      </c>
      <c r="B676" s="17" t="s">
        <v>817</v>
      </c>
      <c r="C676" s="17" t="s">
        <v>0</v>
      </c>
      <c r="D676" s="17" t="s">
        <v>0</v>
      </c>
      <c r="E676" s="17" t="s">
        <v>0</v>
      </c>
      <c r="F676" s="8"/>
      <c r="G676" s="8"/>
      <c r="H676" s="9"/>
    </row>
    <row r="677" spans="1:8" x14ac:dyDescent="0.25">
      <c r="A677" s="18" t="s">
        <v>0</v>
      </c>
      <c r="B677" s="17" t="s">
        <v>38</v>
      </c>
      <c r="C677" s="17" t="s">
        <v>0</v>
      </c>
      <c r="D677" s="17" t="s">
        <v>0</v>
      </c>
      <c r="E677" s="17" t="s">
        <v>0</v>
      </c>
      <c r="F677" s="19">
        <f>0</f>
        <v>0</v>
      </c>
      <c r="G677" s="19">
        <f>0</f>
        <v>0</v>
      </c>
      <c r="H677" s="20">
        <f>0</f>
        <v>0</v>
      </c>
    </row>
    <row r="678" spans="1:8" x14ac:dyDescent="0.25">
      <c r="A678" s="18" t="s">
        <v>818</v>
      </c>
      <c r="B678" s="17" t="s">
        <v>819</v>
      </c>
      <c r="C678" s="17" t="s">
        <v>41</v>
      </c>
      <c r="D678" s="17" t="s">
        <v>4405</v>
      </c>
      <c r="E678" s="17" t="s">
        <v>1073</v>
      </c>
      <c r="F678" s="19">
        <v>110000</v>
      </c>
      <c r="G678" s="19">
        <v>57662.46</v>
      </c>
      <c r="H678" s="20">
        <v>52337.54</v>
      </c>
    </row>
    <row r="679" spans="1:8" x14ac:dyDescent="0.25">
      <c r="A679" s="18" t="s">
        <v>0</v>
      </c>
      <c r="B679" s="17" t="s">
        <v>42</v>
      </c>
      <c r="C679" s="17" t="s">
        <v>0</v>
      </c>
      <c r="D679" s="17" t="s">
        <v>0</v>
      </c>
      <c r="E679" s="17" t="s">
        <v>0</v>
      </c>
      <c r="F679" s="19">
        <f>F678</f>
        <v>110000</v>
      </c>
      <c r="G679" s="19">
        <f>G678</f>
        <v>57662.46</v>
      </c>
      <c r="H679" s="20">
        <f>H678</f>
        <v>52337.54</v>
      </c>
    </row>
    <row r="680" spans="1:8" x14ac:dyDescent="0.25">
      <c r="A680" s="18" t="s">
        <v>0</v>
      </c>
      <c r="B680" s="17" t="s">
        <v>43</v>
      </c>
      <c r="C680" s="17" t="s">
        <v>0</v>
      </c>
      <c r="D680" s="17" t="s">
        <v>0</v>
      </c>
      <c r="E680" s="17" t="s">
        <v>0</v>
      </c>
      <c r="F680" s="19">
        <f>F679-F677</f>
        <v>110000</v>
      </c>
      <c r="G680" s="19">
        <f>G679-G677</f>
        <v>57662.46</v>
      </c>
      <c r="H680" s="20">
        <f>H679-H677</f>
        <v>52337.54</v>
      </c>
    </row>
    <row r="681" spans="1:8" x14ac:dyDescent="0.25">
      <c r="A681" s="12" t="s">
        <v>820</v>
      </c>
      <c r="B681" s="13" t="s">
        <v>821</v>
      </c>
      <c r="C681" s="13" t="s">
        <v>0</v>
      </c>
      <c r="D681" s="13" t="s">
        <v>0</v>
      </c>
      <c r="E681" s="13" t="s">
        <v>0</v>
      </c>
      <c r="F681" s="8"/>
      <c r="G681" s="8"/>
      <c r="H681" s="9"/>
    </row>
    <row r="682" spans="1:8" x14ac:dyDescent="0.25">
      <c r="A682" s="14" t="s">
        <v>822</v>
      </c>
      <c r="B682" s="15" t="s">
        <v>823</v>
      </c>
      <c r="C682" s="15" t="s">
        <v>0</v>
      </c>
      <c r="D682" s="15" t="s">
        <v>0</v>
      </c>
      <c r="E682" s="15" t="s">
        <v>0</v>
      </c>
      <c r="F682" s="8"/>
      <c r="G682" s="8"/>
      <c r="H682" s="9"/>
    </row>
    <row r="683" spans="1:8" x14ac:dyDescent="0.25">
      <c r="A683" s="16" t="s">
        <v>824</v>
      </c>
      <c r="B683" s="17" t="s">
        <v>823</v>
      </c>
      <c r="C683" s="17" t="s">
        <v>0</v>
      </c>
      <c r="D683" s="17" t="s">
        <v>0</v>
      </c>
      <c r="E683" s="17" t="s">
        <v>0</v>
      </c>
      <c r="F683" s="8"/>
      <c r="G683" s="8"/>
      <c r="H683" s="9"/>
    </row>
    <row r="684" spans="1:8" x14ac:dyDescent="0.25">
      <c r="A684" s="18" t="s">
        <v>825</v>
      </c>
      <c r="B684" s="17" t="s">
        <v>53</v>
      </c>
      <c r="C684" s="17" t="s">
        <v>54</v>
      </c>
      <c r="D684" s="17" t="s">
        <v>4405</v>
      </c>
      <c r="E684" s="17" t="s">
        <v>4412</v>
      </c>
      <c r="F684" s="19">
        <v>1139500</v>
      </c>
      <c r="G684" s="19">
        <v>1115538.26</v>
      </c>
      <c r="H684" s="20">
        <v>23961.74</v>
      </c>
    </row>
    <row r="685" spans="1:8" x14ac:dyDescent="0.25">
      <c r="A685" s="18" t="s">
        <v>826</v>
      </c>
      <c r="B685" s="17" t="s">
        <v>56</v>
      </c>
      <c r="C685" s="17" t="s">
        <v>54</v>
      </c>
      <c r="D685" s="17" t="s">
        <v>4405</v>
      </c>
      <c r="E685" s="17" t="s">
        <v>4412</v>
      </c>
      <c r="F685" s="19">
        <v>205000</v>
      </c>
      <c r="G685" s="19">
        <v>220654.77</v>
      </c>
      <c r="H685" s="20">
        <v>-15654.77</v>
      </c>
    </row>
    <row r="686" spans="1:8" x14ac:dyDescent="0.25">
      <c r="A686" s="18" t="s">
        <v>827</v>
      </c>
      <c r="B686" s="17" t="s">
        <v>60</v>
      </c>
      <c r="C686" s="17" t="s">
        <v>61</v>
      </c>
      <c r="D686" s="17" t="s">
        <v>4405</v>
      </c>
      <c r="E686" s="17" t="s">
        <v>4412</v>
      </c>
      <c r="F686" s="19">
        <v>3200</v>
      </c>
      <c r="G686" s="19">
        <v>3014.52</v>
      </c>
      <c r="H686" s="20">
        <v>185.48</v>
      </c>
    </row>
    <row r="687" spans="1:8" x14ac:dyDescent="0.25">
      <c r="A687" s="18" t="s">
        <v>828</v>
      </c>
      <c r="B687" s="17" t="s">
        <v>276</v>
      </c>
      <c r="C687" s="17" t="s">
        <v>66</v>
      </c>
      <c r="D687" s="17" t="s">
        <v>4405</v>
      </c>
      <c r="E687" s="17" t="s">
        <v>4412</v>
      </c>
      <c r="F687" s="19">
        <v>100</v>
      </c>
      <c r="G687" s="19">
        <v>0</v>
      </c>
      <c r="H687" s="20">
        <v>100</v>
      </c>
    </row>
    <row r="688" spans="1:8" x14ac:dyDescent="0.25">
      <c r="A688" s="18" t="s">
        <v>829</v>
      </c>
      <c r="B688" s="17" t="s">
        <v>68</v>
      </c>
      <c r="C688" s="17" t="s">
        <v>66</v>
      </c>
      <c r="D688" s="17" t="s">
        <v>4405</v>
      </c>
      <c r="E688" s="17" t="s">
        <v>4412</v>
      </c>
      <c r="F688" s="19">
        <v>37500</v>
      </c>
      <c r="G688" s="19">
        <v>43209.97</v>
      </c>
      <c r="H688" s="20">
        <v>-5709.97</v>
      </c>
    </row>
    <row r="689" spans="1:8" x14ac:dyDescent="0.25">
      <c r="A689" s="18" t="s">
        <v>830</v>
      </c>
      <c r="B689" s="17" t="s">
        <v>70</v>
      </c>
      <c r="C689" s="17" t="s">
        <v>66</v>
      </c>
      <c r="D689" s="17" t="s">
        <v>4405</v>
      </c>
      <c r="E689" s="17" t="s">
        <v>4412</v>
      </c>
      <c r="F689" s="19">
        <v>36000</v>
      </c>
      <c r="G689" s="19">
        <v>33670.07</v>
      </c>
      <c r="H689" s="20">
        <v>2329.9299999999998</v>
      </c>
    </row>
    <row r="690" spans="1:8" x14ac:dyDescent="0.25">
      <c r="A690" s="18" t="s">
        <v>831</v>
      </c>
      <c r="B690" s="17" t="s">
        <v>72</v>
      </c>
      <c r="C690" s="17" t="s">
        <v>66</v>
      </c>
      <c r="D690" s="17" t="s">
        <v>4405</v>
      </c>
      <c r="E690" s="17" t="s">
        <v>4412</v>
      </c>
      <c r="F690" s="19">
        <v>8500</v>
      </c>
      <c r="G690" s="19">
        <v>8785.74</v>
      </c>
      <c r="H690" s="20">
        <v>-285.74</v>
      </c>
    </row>
    <row r="691" spans="1:8" x14ac:dyDescent="0.25">
      <c r="A691" s="18" t="s">
        <v>832</v>
      </c>
      <c r="B691" s="17" t="s">
        <v>74</v>
      </c>
      <c r="C691" s="17" t="s">
        <v>66</v>
      </c>
      <c r="D691" s="17" t="s">
        <v>4405</v>
      </c>
      <c r="E691" s="17" t="s">
        <v>4412</v>
      </c>
      <c r="F691" s="19">
        <v>43500</v>
      </c>
      <c r="G691" s="19">
        <v>46338.879999999997</v>
      </c>
      <c r="H691" s="20">
        <v>-2838.88</v>
      </c>
    </row>
    <row r="692" spans="1:8" x14ac:dyDescent="0.25">
      <c r="A692" s="18" t="s">
        <v>833</v>
      </c>
      <c r="B692" s="17" t="s">
        <v>76</v>
      </c>
      <c r="C692" s="17" t="s">
        <v>66</v>
      </c>
      <c r="D692" s="17" t="s">
        <v>4405</v>
      </c>
      <c r="E692" s="17" t="s">
        <v>4412</v>
      </c>
      <c r="F692" s="19">
        <v>3800</v>
      </c>
      <c r="G692" s="19">
        <v>4261.74</v>
      </c>
      <c r="H692" s="20">
        <v>-461.74</v>
      </c>
    </row>
    <row r="693" spans="1:8" x14ac:dyDescent="0.25">
      <c r="A693" s="18" t="s">
        <v>834</v>
      </c>
      <c r="B693" s="17" t="s">
        <v>78</v>
      </c>
      <c r="C693" s="17" t="s">
        <v>79</v>
      </c>
      <c r="D693" s="17" t="s">
        <v>1069</v>
      </c>
      <c r="E693" s="17" t="s">
        <v>4435</v>
      </c>
      <c r="F693" s="19">
        <v>400</v>
      </c>
      <c r="G693" s="19">
        <v>9543.42</v>
      </c>
      <c r="H693" s="20">
        <v>-9143.42</v>
      </c>
    </row>
    <row r="694" spans="1:8" x14ac:dyDescent="0.25">
      <c r="A694" s="18" t="s">
        <v>835</v>
      </c>
      <c r="B694" s="17" t="s">
        <v>836</v>
      </c>
      <c r="C694" s="17" t="s">
        <v>79</v>
      </c>
      <c r="D694" s="17" t="s">
        <v>1069</v>
      </c>
      <c r="E694" s="17" t="s">
        <v>4435</v>
      </c>
      <c r="F694" s="19">
        <v>4000</v>
      </c>
      <c r="G694" s="19">
        <v>4476.82</v>
      </c>
      <c r="H694" s="20">
        <v>-476.82</v>
      </c>
    </row>
    <row r="695" spans="1:8" x14ac:dyDescent="0.25">
      <c r="A695" s="18" t="s">
        <v>837</v>
      </c>
      <c r="B695" s="17" t="s">
        <v>81</v>
      </c>
      <c r="C695" s="17" t="s">
        <v>79</v>
      </c>
      <c r="D695" s="17" t="s">
        <v>1069</v>
      </c>
      <c r="E695" s="17" t="s">
        <v>4435</v>
      </c>
      <c r="F695" s="19">
        <v>2400</v>
      </c>
      <c r="G695" s="19">
        <v>2291.7399999999998</v>
      </c>
      <c r="H695" s="20">
        <v>108.26</v>
      </c>
    </row>
    <row r="696" spans="1:8" x14ac:dyDescent="0.25">
      <c r="A696" s="18" t="s">
        <v>838</v>
      </c>
      <c r="B696" s="17" t="s">
        <v>83</v>
      </c>
      <c r="C696" s="17" t="s">
        <v>79</v>
      </c>
      <c r="D696" s="17" t="s">
        <v>1069</v>
      </c>
      <c r="E696" s="17" t="s">
        <v>4435</v>
      </c>
      <c r="F696" s="19">
        <v>9000</v>
      </c>
      <c r="G696" s="19">
        <v>11762.25</v>
      </c>
      <c r="H696" s="20">
        <v>-2762.25</v>
      </c>
    </row>
    <row r="697" spans="1:8" x14ac:dyDescent="0.25">
      <c r="A697" s="18" t="s">
        <v>839</v>
      </c>
      <c r="B697" s="17" t="s">
        <v>148</v>
      </c>
      <c r="C697" s="17" t="s">
        <v>86</v>
      </c>
      <c r="D697" s="17" t="s">
        <v>1069</v>
      </c>
      <c r="E697" s="17" t="s">
        <v>4435</v>
      </c>
      <c r="F697" s="19">
        <v>1300</v>
      </c>
      <c r="G697" s="19">
        <v>1131.5899999999999</v>
      </c>
      <c r="H697" s="20">
        <v>168.41</v>
      </c>
    </row>
    <row r="698" spans="1:8" x14ac:dyDescent="0.25">
      <c r="A698" s="18" t="s">
        <v>840</v>
      </c>
      <c r="B698" s="17" t="s">
        <v>88</v>
      </c>
      <c r="C698" s="17" t="s">
        <v>89</v>
      </c>
      <c r="D698" s="17" t="s">
        <v>1069</v>
      </c>
      <c r="E698" s="17" t="s">
        <v>4435</v>
      </c>
      <c r="F698" s="19">
        <v>100</v>
      </c>
      <c r="G698" s="19">
        <v>120.79</v>
      </c>
      <c r="H698" s="20">
        <v>-20.79</v>
      </c>
    </row>
    <row r="699" spans="1:8" x14ac:dyDescent="0.25">
      <c r="A699" s="18" t="s">
        <v>841</v>
      </c>
      <c r="B699" s="17" t="s">
        <v>151</v>
      </c>
      <c r="C699" s="17" t="s">
        <v>89</v>
      </c>
      <c r="D699" s="17" t="s">
        <v>1069</v>
      </c>
      <c r="E699" s="17" t="s">
        <v>4435</v>
      </c>
      <c r="F699" s="19">
        <v>100</v>
      </c>
      <c r="G699" s="19">
        <v>1421.28</v>
      </c>
      <c r="H699" s="20">
        <v>-1321.28</v>
      </c>
    </row>
    <row r="700" spans="1:8" x14ac:dyDescent="0.25">
      <c r="A700" s="18" t="s">
        <v>842</v>
      </c>
      <c r="B700" s="17" t="s">
        <v>91</v>
      </c>
      <c r="C700" s="17" t="s">
        <v>92</v>
      </c>
      <c r="D700" s="17" t="s">
        <v>1069</v>
      </c>
      <c r="E700" s="17" t="s">
        <v>4435</v>
      </c>
      <c r="F700" s="19">
        <v>1500</v>
      </c>
      <c r="G700" s="19">
        <v>18870.57</v>
      </c>
      <c r="H700" s="20">
        <v>-17370.57</v>
      </c>
    </row>
    <row r="701" spans="1:8" x14ac:dyDescent="0.25">
      <c r="A701" s="18" t="s">
        <v>843</v>
      </c>
      <c r="B701" s="17" t="s">
        <v>844</v>
      </c>
      <c r="C701" s="17" t="s">
        <v>243</v>
      </c>
      <c r="D701" s="17" t="s">
        <v>4405</v>
      </c>
      <c r="E701" s="17" t="s">
        <v>4412</v>
      </c>
      <c r="F701" s="19">
        <v>277100</v>
      </c>
      <c r="G701" s="19">
        <v>295816.03999999998</v>
      </c>
      <c r="H701" s="20">
        <v>-18716.04</v>
      </c>
    </row>
    <row r="702" spans="1:8" x14ac:dyDescent="0.25">
      <c r="A702" s="18" t="s">
        <v>845</v>
      </c>
      <c r="B702" s="17" t="s">
        <v>846</v>
      </c>
      <c r="C702" s="17" t="s">
        <v>243</v>
      </c>
      <c r="D702" s="17" t="s">
        <v>4405</v>
      </c>
      <c r="E702" s="17" t="s">
        <v>4412</v>
      </c>
      <c r="F702" s="19">
        <v>100</v>
      </c>
      <c r="G702" s="19">
        <v>0</v>
      </c>
      <c r="H702" s="20">
        <v>100</v>
      </c>
    </row>
    <row r="703" spans="1:8" x14ac:dyDescent="0.25">
      <c r="A703" s="18" t="s">
        <v>847</v>
      </c>
      <c r="B703" s="17" t="s">
        <v>37</v>
      </c>
      <c r="C703" s="17" t="s">
        <v>243</v>
      </c>
      <c r="D703" s="17" t="s">
        <v>4405</v>
      </c>
      <c r="E703" s="17" t="s">
        <v>4412</v>
      </c>
      <c r="F703" s="19">
        <v>9400</v>
      </c>
      <c r="G703" s="19">
        <v>9155.31</v>
      </c>
      <c r="H703" s="20">
        <v>244.69</v>
      </c>
    </row>
    <row r="704" spans="1:8" x14ac:dyDescent="0.25">
      <c r="A704" s="18" t="s">
        <v>848</v>
      </c>
      <c r="B704" s="17" t="s">
        <v>849</v>
      </c>
      <c r="C704" s="17" t="s">
        <v>86</v>
      </c>
      <c r="D704" s="17" t="s">
        <v>1069</v>
      </c>
      <c r="E704" s="17" t="s">
        <v>4435</v>
      </c>
      <c r="F704" s="19">
        <v>3500</v>
      </c>
      <c r="G704" s="19">
        <v>2007.42</v>
      </c>
      <c r="H704" s="20">
        <v>1492.58</v>
      </c>
    </row>
    <row r="705" spans="1:8" x14ac:dyDescent="0.25">
      <c r="A705" s="18" t="s">
        <v>850</v>
      </c>
      <c r="B705" s="17" t="s">
        <v>851</v>
      </c>
      <c r="C705" s="17" t="s">
        <v>86</v>
      </c>
      <c r="D705" s="17" t="s">
        <v>1069</v>
      </c>
      <c r="E705" s="17" t="s">
        <v>4435</v>
      </c>
      <c r="F705" s="19">
        <v>4400</v>
      </c>
      <c r="G705" s="19">
        <v>0</v>
      </c>
      <c r="H705" s="20">
        <v>4400</v>
      </c>
    </row>
    <row r="706" spans="1:8" x14ac:dyDescent="0.25">
      <c r="A706" s="18" t="s">
        <v>852</v>
      </c>
      <c r="B706" s="17" t="s">
        <v>853</v>
      </c>
      <c r="C706" s="17" t="s">
        <v>19</v>
      </c>
      <c r="D706" s="17" t="s">
        <v>1069</v>
      </c>
      <c r="E706" s="17" t="s">
        <v>4435</v>
      </c>
      <c r="F706" s="19">
        <v>34500</v>
      </c>
      <c r="G706" s="19">
        <v>9980.0400000000009</v>
      </c>
      <c r="H706" s="20">
        <v>24519.96</v>
      </c>
    </row>
    <row r="707" spans="1:8" x14ac:dyDescent="0.25">
      <c r="A707" s="18" t="s">
        <v>854</v>
      </c>
      <c r="B707" s="17" t="s">
        <v>101</v>
      </c>
      <c r="C707" s="17" t="s">
        <v>19</v>
      </c>
      <c r="D707" s="17" t="s">
        <v>1069</v>
      </c>
      <c r="E707" s="17" t="s">
        <v>4435</v>
      </c>
      <c r="F707" s="19">
        <v>38000</v>
      </c>
      <c r="G707" s="19">
        <v>37661.21</v>
      </c>
      <c r="H707" s="20">
        <v>338.79</v>
      </c>
    </row>
    <row r="708" spans="1:8" x14ac:dyDescent="0.25">
      <c r="A708" s="18" t="s">
        <v>855</v>
      </c>
      <c r="B708" s="17" t="s">
        <v>107</v>
      </c>
      <c r="C708" s="17" t="s">
        <v>19</v>
      </c>
      <c r="D708" s="17" t="s">
        <v>1069</v>
      </c>
      <c r="E708" s="17" t="s">
        <v>4435</v>
      </c>
      <c r="F708" s="19">
        <v>500</v>
      </c>
      <c r="G708" s="19">
        <v>967.35</v>
      </c>
      <c r="H708" s="20">
        <v>-467.35</v>
      </c>
    </row>
    <row r="709" spans="1:8" x14ac:dyDescent="0.25">
      <c r="A709" s="18" t="s">
        <v>856</v>
      </c>
      <c r="B709" s="17" t="s">
        <v>21</v>
      </c>
      <c r="C709" s="17" t="s">
        <v>19</v>
      </c>
      <c r="D709" s="17" t="s">
        <v>4405</v>
      </c>
      <c r="E709" s="17" t="s">
        <v>4412</v>
      </c>
      <c r="F709" s="19">
        <v>2500</v>
      </c>
      <c r="G709" s="19">
        <v>1321.75</v>
      </c>
      <c r="H709" s="20">
        <v>1178.25</v>
      </c>
    </row>
    <row r="710" spans="1:8" x14ac:dyDescent="0.25">
      <c r="A710" s="18" t="s">
        <v>857</v>
      </c>
      <c r="B710" s="17" t="s">
        <v>27</v>
      </c>
      <c r="C710" s="17" t="s">
        <v>66</v>
      </c>
      <c r="D710" s="17" t="s">
        <v>4405</v>
      </c>
      <c r="E710" s="17" t="s">
        <v>4412</v>
      </c>
      <c r="F710" s="19">
        <v>11600</v>
      </c>
      <c r="G710" s="19">
        <v>10658</v>
      </c>
      <c r="H710" s="20">
        <v>942</v>
      </c>
    </row>
    <row r="711" spans="1:8" x14ac:dyDescent="0.25">
      <c r="A711" s="18" t="s">
        <v>858</v>
      </c>
      <c r="B711" s="17" t="s">
        <v>859</v>
      </c>
      <c r="C711" s="17" t="s">
        <v>19</v>
      </c>
      <c r="D711" s="17" t="s">
        <v>1069</v>
      </c>
      <c r="E711" s="17" t="s">
        <v>4435</v>
      </c>
      <c r="F711" s="19">
        <v>6000</v>
      </c>
      <c r="G711" s="19">
        <v>0</v>
      </c>
      <c r="H711" s="20">
        <v>6000</v>
      </c>
    </row>
    <row r="712" spans="1:8" x14ac:dyDescent="0.25">
      <c r="A712" s="18" t="s">
        <v>0</v>
      </c>
      <c r="B712" s="17" t="s">
        <v>38</v>
      </c>
      <c r="C712" s="17" t="s">
        <v>0</v>
      </c>
      <c r="D712" s="17" t="s">
        <v>0</v>
      </c>
      <c r="E712" s="17" t="s">
        <v>0</v>
      </c>
      <c r="F712" s="19">
        <f>F711+F710+F709+F708+F707+F706+F705+F704+F703+F702+F701+F700+F699+F698+F697+F696+F695+F694+F693+F692+F691+F690+F689+F688+F687+F686+F685+F684</f>
        <v>1883500</v>
      </c>
      <c r="G712" s="19">
        <f>G711+G710+G709+G708+G707+G706+G705+G704+G703+G702+G701+G700+G699+G698+G697+G696+G695+G694+G693+G692+G691+G690+G689+G688+G687+G686+G685+G684</f>
        <v>1892659.53</v>
      </c>
      <c r="H712" s="20">
        <f>H711+H710+H709+H708+H707+H706+H705+H704+H703+H702+H701+H700+H699+H698+H697+H696+H695+H694+H693+H692+H691+H690+H689+H688+H687+H686+H685+H684</f>
        <v>-9159.5300000000025</v>
      </c>
    </row>
    <row r="713" spans="1:8" x14ac:dyDescent="0.25">
      <c r="A713" s="18" t="s">
        <v>860</v>
      </c>
      <c r="B713" s="17" t="s">
        <v>367</v>
      </c>
      <c r="C713" s="17" t="s">
        <v>368</v>
      </c>
      <c r="D713" s="17" t="s">
        <v>1069</v>
      </c>
      <c r="E713" s="17" t="s">
        <v>4435</v>
      </c>
      <c r="F713" s="19">
        <v>500</v>
      </c>
      <c r="G713" s="19">
        <v>87.5</v>
      </c>
      <c r="H713" s="20">
        <v>412.5</v>
      </c>
    </row>
    <row r="714" spans="1:8" x14ac:dyDescent="0.25">
      <c r="A714" s="18" t="s">
        <v>861</v>
      </c>
      <c r="B714" s="17" t="s">
        <v>385</v>
      </c>
      <c r="C714" s="17" t="s">
        <v>368</v>
      </c>
      <c r="D714" s="17" t="s">
        <v>1069</v>
      </c>
      <c r="E714" s="17" t="s">
        <v>4435</v>
      </c>
      <c r="F714" s="19">
        <v>500</v>
      </c>
      <c r="G714" s="19">
        <v>553.20000000000005</v>
      </c>
      <c r="H714" s="20">
        <v>-53.2</v>
      </c>
    </row>
    <row r="715" spans="1:8" x14ac:dyDescent="0.25">
      <c r="A715" s="18" t="s">
        <v>862</v>
      </c>
      <c r="B715" s="17" t="s">
        <v>380</v>
      </c>
      <c r="C715" s="17" t="s">
        <v>261</v>
      </c>
      <c r="D715" s="17" t="s">
        <v>1069</v>
      </c>
      <c r="E715" s="17" t="s">
        <v>4435</v>
      </c>
      <c r="F715" s="19">
        <v>13000</v>
      </c>
      <c r="G715" s="19">
        <v>9589.5</v>
      </c>
      <c r="H715" s="20">
        <v>3410.5</v>
      </c>
    </row>
    <row r="716" spans="1:8" x14ac:dyDescent="0.25">
      <c r="A716" s="18" t="s">
        <v>863</v>
      </c>
      <c r="B716" s="17" t="s">
        <v>40</v>
      </c>
      <c r="C716" s="17" t="s">
        <v>41</v>
      </c>
      <c r="D716" s="17" t="s">
        <v>4405</v>
      </c>
      <c r="E716" s="17" t="s">
        <v>4412</v>
      </c>
      <c r="F716" s="19">
        <v>134000</v>
      </c>
      <c r="G716" s="19">
        <v>130626.62</v>
      </c>
      <c r="H716" s="20">
        <v>3373.38</v>
      </c>
    </row>
    <row r="717" spans="1:8" x14ac:dyDescent="0.25">
      <c r="A717" s="18" t="s">
        <v>0</v>
      </c>
      <c r="B717" s="17" t="s">
        <v>42</v>
      </c>
      <c r="C717" s="17" t="s">
        <v>0</v>
      </c>
      <c r="D717" s="17" t="s">
        <v>0</v>
      </c>
      <c r="E717" s="17" t="s">
        <v>0</v>
      </c>
      <c r="F717" s="19">
        <f>F716+F715+F714+F713</f>
        <v>148000</v>
      </c>
      <c r="G717" s="19">
        <f>G716+G715+G714+G713</f>
        <v>140856.82</v>
      </c>
      <c r="H717" s="20">
        <f>H716+H715+H714+H713</f>
        <v>7143.18</v>
      </c>
    </row>
    <row r="718" spans="1:8" x14ac:dyDescent="0.25">
      <c r="A718" s="18" t="s">
        <v>0</v>
      </c>
      <c r="B718" s="17" t="s">
        <v>43</v>
      </c>
      <c r="C718" s="17" t="s">
        <v>0</v>
      </c>
      <c r="D718" s="17" t="s">
        <v>0</v>
      </c>
      <c r="E718" s="17" t="s">
        <v>0</v>
      </c>
      <c r="F718" s="19">
        <f>F717-F712</f>
        <v>-1735500</v>
      </c>
      <c r="G718" s="19">
        <f>G717-G712</f>
        <v>-1751802.71</v>
      </c>
      <c r="H718" s="20">
        <f>H717-H712</f>
        <v>16302.710000000003</v>
      </c>
    </row>
    <row r="719" spans="1:8" x14ac:dyDescent="0.25">
      <c r="A719" s="14" t="s">
        <v>864</v>
      </c>
      <c r="B719" s="15" t="s">
        <v>865</v>
      </c>
      <c r="C719" s="15" t="s">
        <v>0</v>
      </c>
      <c r="D719" s="15" t="s">
        <v>0</v>
      </c>
      <c r="E719" s="15" t="s">
        <v>0</v>
      </c>
      <c r="F719" s="8"/>
      <c r="G719" s="8"/>
      <c r="H719" s="9"/>
    </row>
    <row r="720" spans="1:8" x14ac:dyDescent="0.25">
      <c r="A720" s="16" t="s">
        <v>866</v>
      </c>
      <c r="B720" s="17" t="s">
        <v>865</v>
      </c>
      <c r="C720" s="17" t="s">
        <v>0</v>
      </c>
      <c r="D720" s="17" t="s">
        <v>0</v>
      </c>
      <c r="E720" s="17" t="s">
        <v>0</v>
      </c>
      <c r="F720" s="8"/>
      <c r="G720" s="8"/>
      <c r="H720" s="9"/>
    </row>
    <row r="721" spans="1:8" x14ac:dyDescent="0.25">
      <c r="A721" s="18" t="s">
        <v>867</v>
      </c>
      <c r="B721" s="17" t="s">
        <v>868</v>
      </c>
      <c r="C721" s="17" t="s">
        <v>19</v>
      </c>
      <c r="D721" s="17" t="s">
        <v>4409</v>
      </c>
      <c r="E721" s="17" t="s">
        <v>4422</v>
      </c>
      <c r="F721" s="19">
        <v>15000</v>
      </c>
      <c r="G721" s="19">
        <v>12574.16</v>
      </c>
      <c r="H721" s="20">
        <v>2425.84</v>
      </c>
    </row>
    <row r="722" spans="1:8" x14ac:dyDescent="0.25">
      <c r="A722" s="18" t="s">
        <v>869</v>
      </c>
      <c r="B722" s="17" t="s">
        <v>870</v>
      </c>
      <c r="C722" s="17" t="s">
        <v>19</v>
      </c>
      <c r="D722" s="17" t="s">
        <v>4411</v>
      </c>
      <c r="E722" s="17" t="s">
        <v>4422</v>
      </c>
      <c r="F722" s="19">
        <v>15000</v>
      </c>
      <c r="G722" s="19">
        <v>6537.5</v>
      </c>
      <c r="H722" s="20">
        <v>8462.5</v>
      </c>
    </row>
    <row r="723" spans="1:8" x14ac:dyDescent="0.25">
      <c r="A723" s="18" t="s">
        <v>0</v>
      </c>
      <c r="B723" s="17" t="s">
        <v>38</v>
      </c>
      <c r="C723" s="17" t="s">
        <v>0</v>
      </c>
      <c r="D723" s="17" t="s">
        <v>0</v>
      </c>
      <c r="E723" s="17" t="s">
        <v>0</v>
      </c>
      <c r="F723" s="19">
        <f>F722+F721</f>
        <v>30000</v>
      </c>
      <c r="G723" s="19">
        <f>G722+G721</f>
        <v>19111.66</v>
      </c>
      <c r="H723" s="20">
        <f>H722+H721</f>
        <v>10888.34</v>
      </c>
    </row>
    <row r="724" spans="1:8" x14ac:dyDescent="0.25">
      <c r="A724" s="18" t="s">
        <v>0</v>
      </c>
      <c r="B724" s="17" t="s">
        <v>42</v>
      </c>
      <c r="C724" s="17" t="s">
        <v>0</v>
      </c>
      <c r="D724" s="17" t="s">
        <v>0</v>
      </c>
      <c r="E724" s="17" t="s">
        <v>0</v>
      </c>
      <c r="F724" s="19">
        <f>0</f>
        <v>0</v>
      </c>
      <c r="G724" s="19">
        <f>0</f>
        <v>0</v>
      </c>
      <c r="H724" s="20">
        <f>0</f>
        <v>0</v>
      </c>
    </row>
    <row r="725" spans="1:8" x14ac:dyDescent="0.25">
      <c r="A725" s="18" t="s">
        <v>0</v>
      </c>
      <c r="B725" s="17" t="s">
        <v>43</v>
      </c>
      <c r="C725" s="17" t="s">
        <v>0</v>
      </c>
      <c r="D725" s="17" t="s">
        <v>0</v>
      </c>
      <c r="E725" s="17" t="s">
        <v>0</v>
      </c>
      <c r="F725" s="19">
        <f>F724-F723</f>
        <v>-30000</v>
      </c>
      <c r="G725" s="19">
        <f>G724-G723</f>
        <v>-19111.66</v>
      </c>
      <c r="H725" s="20">
        <f>H724-H723</f>
        <v>-10888.34</v>
      </c>
    </row>
    <row r="726" spans="1:8" x14ac:dyDescent="0.25">
      <c r="A726" s="12" t="s">
        <v>871</v>
      </c>
      <c r="B726" s="13" t="s">
        <v>872</v>
      </c>
      <c r="C726" s="13" t="s">
        <v>0</v>
      </c>
      <c r="D726" s="13" t="s">
        <v>0</v>
      </c>
      <c r="E726" s="13" t="s">
        <v>0</v>
      </c>
      <c r="F726" s="8"/>
      <c r="G726" s="8"/>
      <c r="H726" s="9"/>
    </row>
    <row r="727" spans="1:8" x14ac:dyDescent="0.25">
      <c r="A727" s="14" t="s">
        <v>873</v>
      </c>
      <c r="B727" s="15" t="s">
        <v>874</v>
      </c>
      <c r="C727" s="15" t="s">
        <v>0</v>
      </c>
      <c r="D727" s="15" t="s">
        <v>0</v>
      </c>
      <c r="E727" s="15" t="s">
        <v>0</v>
      </c>
      <c r="F727" s="8"/>
      <c r="G727" s="8"/>
      <c r="H727" s="9"/>
    </row>
    <row r="728" spans="1:8" x14ac:dyDescent="0.25">
      <c r="A728" s="16" t="s">
        <v>875</v>
      </c>
      <c r="B728" s="17" t="s">
        <v>874</v>
      </c>
      <c r="C728" s="17" t="s">
        <v>0</v>
      </c>
      <c r="D728" s="17" t="s">
        <v>0</v>
      </c>
      <c r="E728" s="17" t="s">
        <v>0</v>
      </c>
      <c r="F728" s="8"/>
      <c r="G728" s="8"/>
      <c r="H728" s="9"/>
    </row>
    <row r="729" spans="1:8" x14ac:dyDescent="0.25">
      <c r="A729" s="18" t="s">
        <v>876</v>
      </c>
      <c r="B729" s="17" t="s">
        <v>877</v>
      </c>
      <c r="C729" s="17" t="s">
        <v>54</v>
      </c>
      <c r="D729" s="17" t="s">
        <v>4410</v>
      </c>
      <c r="E729" s="17" t="s">
        <v>4421</v>
      </c>
      <c r="F729" s="19">
        <v>153000</v>
      </c>
      <c r="G729" s="19">
        <v>131625</v>
      </c>
      <c r="H729" s="20">
        <v>21375</v>
      </c>
    </row>
    <row r="730" spans="1:8" x14ac:dyDescent="0.25">
      <c r="A730" s="18" t="s">
        <v>878</v>
      </c>
      <c r="B730" s="17" t="s">
        <v>879</v>
      </c>
      <c r="C730" s="17" t="s">
        <v>89</v>
      </c>
      <c r="D730" s="17" t="s">
        <v>4408</v>
      </c>
      <c r="E730" s="17" t="s">
        <v>4431</v>
      </c>
      <c r="F730" s="19">
        <v>127500</v>
      </c>
      <c r="G730" s="19">
        <v>101186.52</v>
      </c>
      <c r="H730" s="20">
        <v>26313.48</v>
      </c>
    </row>
    <row r="731" spans="1:8" x14ac:dyDescent="0.25">
      <c r="A731" s="18" t="s">
        <v>880</v>
      </c>
      <c r="B731" s="17" t="s">
        <v>881</v>
      </c>
      <c r="C731" s="17" t="s">
        <v>19</v>
      </c>
      <c r="D731" s="17" t="s">
        <v>4408</v>
      </c>
      <c r="E731" s="17" t="s">
        <v>4431</v>
      </c>
      <c r="F731" s="19">
        <v>68300</v>
      </c>
      <c r="G731" s="19">
        <v>62531.82</v>
      </c>
      <c r="H731" s="20">
        <v>5768.18</v>
      </c>
    </row>
    <row r="732" spans="1:8" x14ac:dyDescent="0.25">
      <c r="A732" s="18" t="s">
        <v>882</v>
      </c>
      <c r="B732" s="17" t="s">
        <v>883</v>
      </c>
      <c r="C732" s="17" t="s">
        <v>54</v>
      </c>
      <c r="D732" s="17" t="s">
        <v>4408</v>
      </c>
      <c r="E732" s="17" t="s">
        <v>4431</v>
      </c>
      <c r="F732" s="19">
        <v>360000</v>
      </c>
      <c r="G732" s="19">
        <v>310677.15000000002</v>
      </c>
      <c r="H732" s="20">
        <v>49322.85</v>
      </c>
    </row>
    <row r="733" spans="1:8" x14ac:dyDescent="0.25">
      <c r="A733" s="18" t="s">
        <v>884</v>
      </c>
      <c r="B733" s="17" t="s">
        <v>885</v>
      </c>
      <c r="C733" s="17" t="s">
        <v>54</v>
      </c>
      <c r="D733" s="17" t="s">
        <v>4408</v>
      </c>
      <c r="E733" s="17" t="s">
        <v>4419</v>
      </c>
      <c r="F733" s="19">
        <v>1400</v>
      </c>
      <c r="G733" s="19">
        <v>1470</v>
      </c>
      <c r="H733" s="20">
        <v>-70</v>
      </c>
    </row>
    <row r="734" spans="1:8" x14ac:dyDescent="0.25">
      <c r="A734" s="18" t="s">
        <v>886</v>
      </c>
      <c r="B734" s="17" t="s">
        <v>887</v>
      </c>
      <c r="C734" s="17" t="s">
        <v>54</v>
      </c>
      <c r="D734" s="17" t="s">
        <v>4408</v>
      </c>
      <c r="E734" s="17" t="s">
        <v>4419</v>
      </c>
      <c r="F734" s="19">
        <v>26000</v>
      </c>
      <c r="G734" s="19">
        <v>25507.35</v>
      </c>
      <c r="H734" s="20">
        <v>492.65</v>
      </c>
    </row>
    <row r="735" spans="1:8" x14ac:dyDescent="0.25">
      <c r="A735" s="18" t="s">
        <v>0</v>
      </c>
      <c r="B735" s="17" t="s">
        <v>38</v>
      </c>
      <c r="C735" s="17" t="s">
        <v>0</v>
      </c>
      <c r="D735" s="17" t="s">
        <v>0</v>
      </c>
      <c r="E735" s="17" t="s">
        <v>0</v>
      </c>
      <c r="F735" s="19">
        <f>F734+F733+F732+F731+F730+F729</f>
        <v>736200</v>
      </c>
      <c r="G735" s="19">
        <f>G734+G733+G732+G731+G730+G729</f>
        <v>632997.84000000008</v>
      </c>
      <c r="H735" s="20">
        <f>H734+H733+H732+H731+H730+H729</f>
        <v>103202.16</v>
      </c>
    </row>
    <row r="736" spans="1:8" x14ac:dyDescent="0.25">
      <c r="A736" s="18" t="s">
        <v>888</v>
      </c>
      <c r="B736" s="17" t="s">
        <v>889</v>
      </c>
      <c r="C736" s="17" t="s">
        <v>368</v>
      </c>
      <c r="D736" s="17" t="s">
        <v>4410</v>
      </c>
      <c r="E736" s="17" t="s">
        <v>4421</v>
      </c>
      <c r="F736" s="19">
        <v>170000</v>
      </c>
      <c r="G736" s="19">
        <v>172106.5</v>
      </c>
      <c r="H736" s="20">
        <v>-2106.5</v>
      </c>
    </row>
    <row r="737" spans="1:8" x14ac:dyDescent="0.25">
      <c r="A737" s="18" t="s">
        <v>890</v>
      </c>
      <c r="B737" s="17" t="s">
        <v>891</v>
      </c>
      <c r="C737" s="17" t="s">
        <v>368</v>
      </c>
      <c r="D737" s="17" t="s">
        <v>4408</v>
      </c>
      <c r="E737" s="17" t="s">
        <v>4431</v>
      </c>
      <c r="F737" s="19">
        <v>80000</v>
      </c>
      <c r="G737" s="19">
        <v>67457.7</v>
      </c>
      <c r="H737" s="20">
        <v>12542.3</v>
      </c>
    </row>
    <row r="738" spans="1:8" x14ac:dyDescent="0.25">
      <c r="A738" s="18" t="s">
        <v>892</v>
      </c>
      <c r="B738" s="17" t="s">
        <v>893</v>
      </c>
      <c r="C738" s="17" t="s">
        <v>368</v>
      </c>
      <c r="D738" s="17" t="s">
        <v>4408</v>
      </c>
      <c r="E738" s="17" t="s">
        <v>4431</v>
      </c>
      <c r="F738" s="19">
        <v>360000</v>
      </c>
      <c r="G738" s="19">
        <v>284757.98</v>
      </c>
      <c r="H738" s="20">
        <v>75242.02</v>
      </c>
    </row>
    <row r="739" spans="1:8" x14ac:dyDescent="0.25">
      <c r="A739" s="18" t="s">
        <v>894</v>
      </c>
      <c r="B739" s="17" t="s">
        <v>895</v>
      </c>
      <c r="C739" s="17" t="s">
        <v>368</v>
      </c>
      <c r="D739" s="17" t="s">
        <v>4408</v>
      </c>
      <c r="E739" s="17" t="s">
        <v>4419</v>
      </c>
      <c r="F739" s="19">
        <v>5000</v>
      </c>
      <c r="G739" s="19">
        <v>4537.8999999999996</v>
      </c>
      <c r="H739" s="20">
        <v>462.1</v>
      </c>
    </row>
    <row r="740" spans="1:8" x14ac:dyDescent="0.25">
      <c r="A740" s="18" t="s">
        <v>896</v>
      </c>
      <c r="B740" s="17" t="s">
        <v>897</v>
      </c>
      <c r="C740" s="17" t="s">
        <v>368</v>
      </c>
      <c r="D740" s="17" t="s">
        <v>4405</v>
      </c>
      <c r="E740" s="17" t="s">
        <v>4416</v>
      </c>
      <c r="F740" s="19">
        <v>26900</v>
      </c>
      <c r="G740" s="19">
        <v>18613.27</v>
      </c>
      <c r="H740" s="20">
        <v>8286.73</v>
      </c>
    </row>
    <row r="741" spans="1:8" x14ac:dyDescent="0.25">
      <c r="A741" s="18" t="s">
        <v>898</v>
      </c>
      <c r="B741" s="17" t="s">
        <v>899</v>
      </c>
      <c r="C741" s="17" t="s">
        <v>368</v>
      </c>
      <c r="D741" s="17" t="s">
        <v>4408</v>
      </c>
      <c r="E741" s="17" t="s">
        <v>4419</v>
      </c>
      <c r="F741" s="19">
        <v>32000</v>
      </c>
      <c r="G741" s="19">
        <v>34580.35</v>
      </c>
      <c r="H741" s="20">
        <v>-2580.35</v>
      </c>
    </row>
    <row r="742" spans="1:8" x14ac:dyDescent="0.25">
      <c r="A742" s="18" t="s">
        <v>900</v>
      </c>
      <c r="B742" s="17" t="s">
        <v>901</v>
      </c>
      <c r="C742" s="17" t="s">
        <v>368</v>
      </c>
      <c r="D742" s="17" t="s">
        <v>4405</v>
      </c>
      <c r="E742" s="17" t="s">
        <v>4416</v>
      </c>
      <c r="F742" s="19">
        <v>40200</v>
      </c>
      <c r="G742" s="19">
        <v>32629.1</v>
      </c>
      <c r="H742" s="20">
        <v>7570.9</v>
      </c>
    </row>
    <row r="743" spans="1:8" x14ac:dyDescent="0.25">
      <c r="A743" s="18" t="s">
        <v>902</v>
      </c>
      <c r="B743" s="17" t="s">
        <v>903</v>
      </c>
      <c r="C743" s="17" t="s">
        <v>368</v>
      </c>
      <c r="D743" s="17" t="s">
        <v>4408</v>
      </c>
      <c r="E743" s="17" t="s">
        <v>4419</v>
      </c>
      <c r="F743" s="19">
        <v>1500</v>
      </c>
      <c r="G743" s="19">
        <v>1960</v>
      </c>
      <c r="H743" s="20">
        <v>-460</v>
      </c>
    </row>
    <row r="744" spans="1:8" x14ac:dyDescent="0.25">
      <c r="A744" s="18" t="s">
        <v>0</v>
      </c>
      <c r="B744" s="17" t="s">
        <v>42</v>
      </c>
      <c r="C744" s="17" t="s">
        <v>0</v>
      </c>
      <c r="D744" s="17" t="s">
        <v>0</v>
      </c>
      <c r="E744" s="17" t="s">
        <v>0</v>
      </c>
      <c r="F744" s="19">
        <f>F743+F742+F741+F740+F739+F738+F737+F736</f>
        <v>715600</v>
      </c>
      <c r="G744" s="19">
        <f>G743+G742+G741+G740+G739+G738+G737+G736</f>
        <v>616642.80000000005</v>
      </c>
      <c r="H744" s="20">
        <f>H743+H742+H741+H740+H739+H738+H737+H736</f>
        <v>98957.200000000012</v>
      </c>
    </row>
    <row r="745" spans="1:8" x14ac:dyDescent="0.25">
      <c r="A745" s="18" t="s">
        <v>0</v>
      </c>
      <c r="B745" s="17" t="s">
        <v>43</v>
      </c>
      <c r="C745" s="17" t="s">
        <v>0</v>
      </c>
      <c r="D745" s="17" t="s">
        <v>0</v>
      </c>
      <c r="E745" s="17" t="s">
        <v>0</v>
      </c>
      <c r="F745" s="19">
        <f>F744-F735</f>
        <v>-20600</v>
      </c>
      <c r="G745" s="19">
        <f>G744-G735</f>
        <v>-16355.040000000037</v>
      </c>
      <c r="H745" s="20">
        <f>H744-H735</f>
        <v>-4244.9599999999919</v>
      </c>
    </row>
    <row r="746" spans="1:8" x14ac:dyDescent="0.25">
      <c r="A746" s="14" t="s">
        <v>904</v>
      </c>
      <c r="B746" s="15" t="s">
        <v>905</v>
      </c>
      <c r="C746" s="15" t="s">
        <v>0</v>
      </c>
      <c r="D746" s="15" t="s">
        <v>0</v>
      </c>
      <c r="E746" s="15" t="s">
        <v>0</v>
      </c>
      <c r="F746" s="8"/>
      <c r="G746" s="8"/>
      <c r="H746" s="9"/>
    </row>
    <row r="747" spans="1:8" x14ac:dyDescent="0.25">
      <c r="A747" s="16" t="s">
        <v>906</v>
      </c>
      <c r="B747" s="17" t="s">
        <v>907</v>
      </c>
      <c r="C747" s="17" t="s">
        <v>0</v>
      </c>
      <c r="D747" s="17" t="s">
        <v>0</v>
      </c>
      <c r="E747" s="17" t="s">
        <v>0</v>
      </c>
      <c r="F747" s="8"/>
      <c r="G747" s="8"/>
      <c r="H747" s="9"/>
    </row>
    <row r="748" spans="1:8" x14ac:dyDescent="0.25">
      <c r="A748" s="18" t="s">
        <v>908</v>
      </c>
      <c r="B748" s="17" t="s">
        <v>909</v>
      </c>
      <c r="C748" s="17" t="s">
        <v>54</v>
      </c>
      <c r="D748" s="17" t="s">
        <v>4405</v>
      </c>
      <c r="E748" s="17" t="s">
        <v>4432</v>
      </c>
      <c r="F748" s="19">
        <v>70000</v>
      </c>
      <c r="G748" s="19">
        <v>22980</v>
      </c>
      <c r="H748" s="20">
        <v>47020</v>
      </c>
    </row>
    <row r="749" spans="1:8" x14ac:dyDescent="0.25">
      <c r="A749" s="18" t="s">
        <v>910</v>
      </c>
      <c r="B749" s="17" t="s">
        <v>101</v>
      </c>
      <c r="C749" s="17" t="s">
        <v>19</v>
      </c>
      <c r="D749" s="17" t="s">
        <v>4405</v>
      </c>
      <c r="E749" s="17" t="s">
        <v>4432</v>
      </c>
      <c r="F749" s="19">
        <v>344700</v>
      </c>
      <c r="G749" s="19">
        <v>188923.51999999999</v>
      </c>
      <c r="H749" s="20">
        <v>155776.48000000001</v>
      </c>
    </row>
    <row r="750" spans="1:8" x14ac:dyDescent="0.25">
      <c r="A750" s="18" t="s">
        <v>911</v>
      </c>
      <c r="B750" s="17" t="s">
        <v>912</v>
      </c>
      <c r="C750" s="17" t="s">
        <v>19</v>
      </c>
      <c r="D750" s="17" t="s">
        <v>4405</v>
      </c>
      <c r="E750" s="17" t="s">
        <v>4432</v>
      </c>
      <c r="F750" s="19">
        <v>22000</v>
      </c>
      <c r="G750" s="19">
        <v>9164.67</v>
      </c>
      <c r="H750" s="20">
        <v>12835.33</v>
      </c>
    </row>
    <row r="751" spans="1:8" x14ac:dyDescent="0.25">
      <c r="A751" s="18" t="s">
        <v>913</v>
      </c>
      <c r="B751" s="17" t="s">
        <v>914</v>
      </c>
      <c r="C751" s="17" t="s">
        <v>250</v>
      </c>
      <c r="D751" s="17" t="s">
        <v>4405</v>
      </c>
      <c r="E751" s="17" t="s">
        <v>4432</v>
      </c>
      <c r="F751" s="19">
        <v>132000</v>
      </c>
      <c r="G751" s="19">
        <v>132000</v>
      </c>
      <c r="H751" s="20">
        <v>0</v>
      </c>
    </row>
    <row r="752" spans="1:8" x14ac:dyDescent="0.25">
      <c r="A752" s="18" t="s">
        <v>915</v>
      </c>
      <c r="B752" s="17" t="s">
        <v>916</v>
      </c>
      <c r="C752" s="17" t="s">
        <v>243</v>
      </c>
      <c r="D752" s="17" t="s">
        <v>4408</v>
      </c>
      <c r="E752" s="17" t="s">
        <v>4436</v>
      </c>
      <c r="F752" s="19">
        <v>2500</v>
      </c>
      <c r="G752" s="19">
        <v>0</v>
      </c>
      <c r="H752" s="20">
        <v>2500</v>
      </c>
    </row>
    <row r="753" spans="1:8" x14ac:dyDescent="0.25">
      <c r="A753" s="18" t="s">
        <v>917</v>
      </c>
      <c r="B753" s="17" t="s">
        <v>918</v>
      </c>
      <c r="C753" s="17" t="s">
        <v>19</v>
      </c>
      <c r="D753" s="17" t="s">
        <v>4405</v>
      </c>
      <c r="E753" s="17" t="s">
        <v>4432</v>
      </c>
      <c r="F753" s="19">
        <v>158100</v>
      </c>
      <c r="G753" s="19">
        <v>0</v>
      </c>
      <c r="H753" s="20">
        <v>158100</v>
      </c>
    </row>
    <row r="754" spans="1:8" x14ac:dyDescent="0.25">
      <c r="A754" s="18" t="s">
        <v>919</v>
      </c>
      <c r="B754" s="17" t="s">
        <v>920</v>
      </c>
      <c r="C754" s="17" t="s">
        <v>19</v>
      </c>
      <c r="D754" s="17" t="s">
        <v>4405</v>
      </c>
      <c r="E754" s="17" t="s">
        <v>4432</v>
      </c>
      <c r="F754" s="19">
        <v>40000</v>
      </c>
      <c r="G754" s="19">
        <v>10921.02</v>
      </c>
      <c r="H754" s="20">
        <v>29078.98</v>
      </c>
    </row>
    <row r="755" spans="1:8" x14ac:dyDescent="0.25">
      <c r="A755" s="18" t="s">
        <v>921</v>
      </c>
      <c r="B755" s="17" t="s">
        <v>922</v>
      </c>
      <c r="C755" s="17" t="s">
        <v>19</v>
      </c>
      <c r="D755" s="17" t="s">
        <v>4411</v>
      </c>
      <c r="E755" s="17" t="s">
        <v>4425</v>
      </c>
      <c r="F755" s="19">
        <v>279900</v>
      </c>
      <c r="G755" s="19">
        <v>1627739.88</v>
      </c>
      <c r="H755" s="20">
        <v>-1347839.88</v>
      </c>
    </row>
    <row r="756" spans="1:8" x14ac:dyDescent="0.25">
      <c r="A756" s="18" t="s">
        <v>923</v>
      </c>
      <c r="B756" s="17" t="s">
        <v>924</v>
      </c>
      <c r="C756" s="17" t="s">
        <v>243</v>
      </c>
      <c r="D756" s="17" t="s">
        <v>4405</v>
      </c>
      <c r="E756" s="17" t="s">
        <v>4422</v>
      </c>
      <c r="F756" s="19">
        <v>68000</v>
      </c>
      <c r="G756" s="19">
        <v>50900</v>
      </c>
      <c r="H756" s="20">
        <v>17100</v>
      </c>
    </row>
    <row r="757" spans="1:8" x14ac:dyDescent="0.25">
      <c r="A757" s="18" t="s">
        <v>925</v>
      </c>
      <c r="B757" s="17" t="s">
        <v>926</v>
      </c>
      <c r="C757" s="17" t="s">
        <v>19</v>
      </c>
      <c r="D757" s="17" t="s">
        <v>4405</v>
      </c>
      <c r="E757" s="17" t="s">
        <v>4432</v>
      </c>
      <c r="F757" s="19">
        <v>55000</v>
      </c>
      <c r="G757" s="19">
        <v>4827</v>
      </c>
      <c r="H757" s="20">
        <v>50173</v>
      </c>
    </row>
    <row r="758" spans="1:8" x14ac:dyDescent="0.25">
      <c r="A758" s="18" t="s">
        <v>0</v>
      </c>
      <c r="B758" s="17" t="s">
        <v>38</v>
      </c>
      <c r="C758" s="17" t="s">
        <v>0</v>
      </c>
      <c r="D758" s="17" t="s">
        <v>0</v>
      </c>
      <c r="E758" s="17" t="s">
        <v>0</v>
      </c>
      <c r="F758" s="19">
        <f>F757+F756+F755+F754+F753+F752+F751+F750+F749+F748</f>
        <v>1172200</v>
      </c>
      <c r="G758" s="19">
        <f>G757+G756+G755+G754+G753+G752+G751+G750+G749+G748</f>
        <v>2047456.0899999999</v>
      </c>
      <c r="H758" s="20">
        <f>H757+H756+H755+H754+H753+H752+H751+H750+H749+H748</f>
        <v>-875256.08999999985</v>
      </c>
    </row>
    <row r="759" spans="1:8" x14ac:dyDescent="0.25">
      <c r="A759" s="18" t="s">
        <v>927</v>
      </c>
      <c r="B759" s="17" t="s">
        <v>928</v>
      </c>
      <c r="C759" s="17" t="s">
        <v>368</v>
      </c>
      <c r="D759" s="17" t="s">
        <v>4405</v>
      </c>
      <c r="E759" s="17" t="s">
        <v>4432</v>
      </c>
      <c r="F759" s="19">
        <v>23200</v>
      </c>
      <c r="G759" s="19">
        <v>8455</v>
      </c>
      <c r="H759" s="20">
        <v>14745</v>
      </c>
    </row>
    <row r="760" spans="1:8" x14ac:dyDescent="0.25">
      <c r="A760" s="18" t="s">
        <v>929</v>
      </c>
      <c r="B760" s="17" t="s">
        <v>380</v>
      </c>
      <c r="C760" s="17" t="s">
        <v>261</v>
      </c>
      <c r="D760" s="17" t="s">
        <v>4411</v>
      </c>
      <c r="E760" s="17" t="s">
        <v>4425</v>
      </c>
      <c r="F760" s="19">
        <v>100</v>
      </c>
      <c r="G760" s="19">
        <v>75415.41</v>
      </c>
      <c r="H760" s="20">
        <v>-75315.41</v>
      </c>
    </row>
    <row r="761" spans="1:8" x14ac:dyDescent="0.25">
      <c r="A761" s="18" t="s">
        <v>0</v>
      </c>
      <c r="B761" s="17" t="s">
        <v>42</v>
      </c>
      <c r="C761" s="17" t="s">
        <v>0</v>
      </c>
      <c r="D761" s="17" t="s">
        <v>0</v>
      </c>
      <c r="E761" s="17" t="s">
        <v>0</v>
      </c>
      <c r="F761" s="19">
        <f>F760+F759</f>
        <v>23300</v>
      </c>
      <c r="G761" s="19">
        <f>G760+G759</f>
        <v>83870.41</v>
      </c>
      <c r="H761" s="20">
        <f>H760+H759</f>
        <v>-60570.41</v>
      </c>
    </row>
    <row r="762" spans="1:8" x14ac:dyDescent="0.25">
      <c r="A762" s="18" t="s">
        <v>0</v>
      </c>
      <c r="B762" s="17" t="s">
        <v>43</v>
      </c>
      <c r="C762" s="17" t="s">
        <v>0</v>
      </c>
      <c r="D762" s="17" t="s">
        <v>0</v>
      </c>
      <c r="E762" s="17" t="s">
        <v>0</v>
      </c>
      <c r="F762" s="19">
        <f>F761-F758</f>
        <v>-1148900</v>
      </c>
      <c r="G762" s="19">
        <f>G761-G758</f>
        <v>-1963585.68</v>
      </c>
      <c r="H762" s="20">
        <f>H761-H758</f>
        <v>814685.67999999982</v>
      </c>
    </row>
    <row r="763" spans="1:8" x14ac:dyDescent="0.25">
      <c r="A763" s="14" t="s">
        <v>930</v>
      </c>
      <c r="B763" s="15" t="s">
        <v>931</v>
      </c>
      <c r="C763" s="15" t="s">
        <v>0</v>
      </c>
      <c r="D763" s="15" t="s">
        <v>0</v>
      </c>
      <c r="E763" s="15" t="s">
        <v>0</v>
      </c>
      <c r="F763" s="8"/>
      <c r="G763" s="8"/>
      <c r="H763" s="9"/>
    </row>
    <row r="764" spans="1:8" x14ac:dyDescent="0.25">
      <c r="A764" s="16" t="s">
        <v>932</v>
      </c>
      <c r="B764" s="17" t="s">
        <v>933</v>
      </c>
      <c r="C764" s="17" t="s">
        <v>0</v>
      </c>
      <c r="D764" s="17" t="s">
        <v>0</v>
      </c>
      <c r="E764" s="17" t="s">
        <v>0</v>
      </c>
      <c r="F764" s="8"/>
      <c r="G764" s="8"/>
      <c r="H764" s="9"/>
    </row>
    <row r="765" spans="1:8" x14ac:dyDescent="0.25">
      <c r="A765" s="18" t="s">
        <v>934</v>
      </c>
      <c r="B765" s="17" t="s">
        <v>83</v>
      </c>
      <c r="C765" s="17" t="s">
        <v>79</v>
      </c>
      <c r="D765" s="17" t="s">
        <v>4405</v>
      </c>
      <c r="E765" s="17" t="s">
        <v>4433</v>
      </c>
      <c r="F765" s="19">
        <v>15000</v>
      </c>
      <c r="G765" s="19">
        <v>13815.69</v>
      </c>
      <c r="H765" s="20">
        <v>1184.31</v>
      </c>
    </row>
    <row r="766" spans="1:8" x14ac:dyDescent="0.25">
      <c r="A766" s="18" t="s">
        <v>935</v>
      </c>
      <c r="B766" s="17" t="s">
        <v>101</v>
      </c>
      <c r="C766" s="17" t="s">
        <v>19</v>
      </c>
      <c r="D766" s="17" t="s">
        <v>4405</v>
      </c>
      <c r="E766" s="17" t="s">
        <v>4433</v>
      </c>
      <c r="F766" s="19">
        <v>6500</v>
      </c>
      <c r="G766" s="19">
        <v>3927.74</v>
      </c>
      <c r="H766" s="20">
        <v>2572.2600000000002</v>
      </c>
    </row>
    <row r="767" spans="1:8" x14ac:dyDescent="0.25">
      <c r="A767" s="18" t="s">
        <v>0</v>
      </c>
      <c r="B767" s="17" t="s">
        <v>38</v>
      </c>
      <c r="C767" s="17" t="s">
        <v>0</v>
      </c>
      <c r="D767" s="17" t="s">
        <v>0</v>
      </c>
      <c r="E767" s="17" t="s">
        <v>0</v>
      </c>
      <c r="F767" s="19">
        <f>F766+F765</f>
        <v>21500</v>
      </c>
      <c r="G767" s="19">
        <f>G766+G765</f>
        <v>17743.43</v>
      </c>
      <c r="H767" s="20">
        <f>H766+H765</f>
        <v>3756.57</v>
      </c>
    </row>
    <row r="768" spans="1:8" x14ac:dyDescent="0.25">
      <c r="A768" s="18" t="s">
        <v>936</v>
      </c>
      <c r="B768" s="17" t="s">
        <v>937</v>
      </c>
      <c r="C768" s="17" t="s">
        <v>261</v>
      </c>
      <c r="D768" s="17" t="s">
        <v>4405</v>
      </c>
      <c r="E768" s="17" t="s">
        <v>4412</v>
      </c>
      <c r="F768" s="19">
        <v>100</v>
      </c>
      <c r="G768" s="19">
        <v>696.41</v>
      </c>
      <c r="H768" s="20">
        <v>-596.41</v>
      </c>
    </row>
    <row r="769" spans="1:8" x14ac:dyDescent="0.25">
      <c r="A769" s="18" t="s">
        <v>0</v>
      </c>
      <c r="B769" s="17" t="s">
        <v>42</v>
      </c>
      <c r="C769" s="17" t="s">
        <v>0</v>
      </c>
      <c r="D769" s="17" t="s">
        <v>0</v>
      </c>
      <c r="E769" s="17" t="s">
        <v>0</v>
      </c>
      <c r="F769" s="19">
        <f>F768</f>
        <v>100</v>
      </c>
      <c r="G769" s="19">
        <f>G768</f>
        <v>696.41</v>
      </c>
      <c r="H769" s="20">
        <f>H768</f>
        <v>-596.41</v>
      </c>
    </row>
    <row r="770" spans="1:8" x14ac:dyDescent="0.25">
      <c r="A770" s="18" t="s">
        <v>0</v>
      </c>
      <c r="B770" s="17" t="s">
        <v>43</v>
      </c>
      <c r="C770" s="17" t="s">
        <v>0</v>
      </c>
      <c r="D770" s="17" t="s">
        <v>0</v>
      </c>
      <c r="E770" s="17" t="s">
        <v>0</v>
      </c>
      <c r="F770" s="19">
        <f>F769-F767</f>
        <v>-21400</v>
      </c>
      <c r="G770" s="19">
        <f>G769-G767</f>
        <v>-17047.02</v>
      </c>
      <c r="H770" s="20">
        <f>H769-H767</f>
        <v>-4352.9800000000005</v>
      </c>
    </row>
    <row r="771" spans="1:8" x14ac:dyDescent="0.25">
      <c r="A771" s="16" t="s">
        <v>938</v>
      </c>
      <c r="B771" s="17" t="s">
        <v>939</v>
      </c>
      <c r="C771" s="17" t="s">
        <v>0</v>
      </c>
      <c r="D771" s="17" t="s">
        <v>0</v>
      </c>
      <c r="E771" s="17" t="s">
        <v>0</v>
      </c>
      <c r="F771" s="8"/>
      <c r="G771" s="8"/>
      <c r="H771" s="9"/>
    </row>
    <row r="772" spans="1:8" x14ac:dyDescent="0.25">
      <c r="A772" s="18" t="s">
        <v>940</v>
      </c>
      <c r="B772" s="17" t="s">
        <v>836</v>
      </c>
      <c r="C772" s="17" t="s">
        <v>79</v>
      </c>
      <c r="D772" s="17" t="s">
        <v>4408</v>
      </c>
      <c r="E772" s="17" t="s">
        <v>4426</v>
      </c>
      <c r="F772" s="19">
        <v>5000</v>
      </c>
      <c r="G772" s="19">
        <v>1207.0899999999999</v>
      </c>
      <c r="H772" s="20">
        <v>3792.91</v>
      </c>
    </row>
    <row r="773" spans="1:8" x14ac:dyDescent="0.25">
      <c r="A773" s="18" t="s">
        <v>941</v>
      </c>
      <c r="B773" s="17" t="s">
        <v>91</v>
      </c>
      <c r="C773" s="17" t="s">
        <v>92</v>
      </c>
      <c r="D773" s="17" t="s">
        <v>4408</v>
      </c>
      <c r="E773" s="17" t="s">
        <v>4426</v>
      </c>
      <c r="F773" s="19">
        <v>7000</v>
      </c>
      <c r="G773" s="19">
        <v>0</v>
      </c>
      <c r="H773" s="20">
        <v>7000</v>
      </c>
    </row>
    <row r="774" spans="1:8" x14ac:dyDescent="0.25">
      <c r="A774" s="18" t="s">
        <v>942</v>
      </c>
      <c r="B774" s="17" t="s">
        <v>101</v>
      </c>
      <c r="C774" s="17" t="s">
        <v>19</v>
      </c>
      <c r="D774" s="17" t="s">
        <v>4408</v>
      </c>
      <c r="E774" s="17" t="s">
        <v>4426</v>
      </c>
      <c r="F774" s="19">
        <v>280500</v>
      </c>
      <c r="G774" s="19">
        <v>297637.56</v>
      </c>
      <c r="H774" s="20">
        <v>-17137.560000000001</v>
      </c>
    </row>
    <row r="775" spans="1:8" x14ac:dyDescent="0.25">
      <c r="A775" s="18" t="s">
        <v>943</v>
      </c>
      <c r="B775" s="17" t="s">
        <v>944</v>
      </c>
      <c r="C775" s="17" t="s">
        <v>19</v>
      </c>
      <c r="D775" s="17" t="s">
        <v>4408</v>
      </c>
      <c r="E775" s="17" t="s">
        <v>4426</v>
      </c>
      <c r="F775" s="19">
        <v>255000</v>
      </c>
      <c r="G775" s="19">
        <v>229026.89</v>
      </c>
      <c r="H775" s="20">
        <v>25973.11</v>
      </c>
    </row>
    <row r="776" spans="1:8" x14ac:dyDescent="0.25">
      <c r="A776" s="18" t="s">
        <v>0</v>
      </c>
      <c r="B776" s="17" t="s">
        <v>38</v>
      </c>
      <c r="C776" s="17" t="s">
        <v>0</v>
      </c>
      <c r="D776" s="17" t="s">
        <v>0</v>
      </c>
      <c r="E776" s="17" t="s">
        <v>0</v>
      </c>
      <c r="F776" s="19">
        <f>F775+F774+F773+F772</f>
        <v>547500</v>
      </c>
      <c r="G776" s="19">
        <f>G775+G774+G773+G772</f>
        <v>527871.53999999992</v>
      </c>
      <c r="H776" s="20">
        <f>H775+H774+H773+H772</f>
        <v>19628.46</v>
      </c>
    </row>
    <row r="777" spans="1:8" x14ac:dyDescent="0.25">
      <c r="A777" s="18" t="s">
        <v>945</v>
      </c>
      <c r="B777" s="17" t="s">
        <v>380</v>
      </c>
      <c r="C777" s="17" t="s">
        <v>261</v>
      </c>
      <c r="D777" s="17" t="s">
        <v>4405</v>
      </c>
      <c r="E777" s="17" t="s">
        <v>4416</v>
      </c>
      <c r="F777" s="19">
        <v>23200</v>
      </c>
      <c r="G777" s="19">
        <v>20344.36</v>
      </c>
      <c r="H777" s="20">
        <v>2855.64</v>
      </c>
    </row>
    <row r="778" spans="1:8" x14ac:dyDescent="0.25">
      <c r="A778" s="18" t="s">
        <v>946</v>
      </c>
      <c r="B778" s="17" t="s">
        <v>380</v>
      </c>
      <c r="C778" s="17" t="s">
        <v>261</v>
      </c>
      <c r="D778" s="17" t="s">
        <v>4408</v>
      </c>
      <c r="E778" s="17" t="s">
        <v>4426</v>
      </c>
      <c r="F778" s="19">
        <v>200000</v>
      </c>
      <c r="G778" s="19">
        <v>472458.89</v>
      </c>
      <c r="H778" s="20">
        <v>-272458.89</v>
      </c>
    </row>
    <row r="779" spans="1:8" x14ac:dyDescent="0.25">
      <c r="A779" s="18" t="s">
        <v>0</v>
      </c>
      <c r="B779" s="17" t="s">
        <v>42</v>
      </c>
      <c r="C779" s="17" t="s">
        <v>0</v>
      </c>
      <c r="D779" s="17" t="s">
        <v>0</v>
      </c>
      <c r="E779" s="17" t="s">
        <v>0</v>
      </c>
      <c r="F779" s="19">
        <f>F778+F777</f>
        <v>223200</v>
      </c>
      <c r="G779" s="19">
        <f>G778+G777</f>
        <v>492803.25</v>
      </c>
      <c r="H779" s="20">
        <f>H778+H777</f>
        <v>-269603.25</v>
      </c>
    </row>
    <row r="780" spans="1:8" x14ac:dyDescent="0.25">
      <c r="A780" s="18" t="s">
        <v>0</v>
      </c>
      <c r="B780" s="17" t="s">
        <v>43</v>
      </c>
      <c r="C780" s="17" t="s">
        <v>0</v>
      </c>
      <c r="D780" s="17" t="s">
        <v>0</v>
      </c>
      <c r="E780" s="17" t="s">
        <v>0</v>
      </c>
      <c r="F780" s="19">
        <f>F779-F775</f>
        <v>-31800</v>
      </c>
      <c r="G780" s="19">
        <f>G779-G775</f>
        <v>263776.36</v>
      </c>
      <c r="H780" s="20">
        <f>H779-H775</f>
        <v>-295576.36</v>
      </c>
    </row>
    <row r="781" spans="1:8" x14ac:dyDescent="0.25">
      <c r="A781" s="16" t="s">
        <v>947</v>
      </c>
      <c r="B781" s="17" t="s">
        <v>948</v>
      </c>
      <c r="C781" s="17" t="s">
        <v>0</v>
      </c>
      <c r="D781" s="17" t="s">
        <v>0</v>
      </c>
      <c r="E781" s="17" t="s">
        <v>0</v>
      </c>
      <c r="F781" s="8"/>
      <c r="G781" s="8"/>
      <c r="H781" s="9"/>
    </row>
    <row r="782" spans="1:8" x14ac:dyDescent="0.25">
      <c r="A782" s="18" t="s">
        <v>949</v>
      </c>
      <c r="B782" s="17" t="s">
        <v>950</v>
      </c>
      <c r="C782" s="17" t="s">
        <v>243</v>
      </c>
      <c r="D782" s="17" t="s">
        <v>4405</v>
      </c>
      <c r="E782" s="17" t="s">
        <v>4416</v>
      </c>
      <c r="F782" s="19">
        <v>2812000</v>
      </c>
      <c r="G782" s="19">
        <v>2793270.87</v>
      </c>
      <c r="H782" s="20">
        <v>18729.13</v>
      </c>
    </row>
    <row r="783" spans="1:8" x14ac:dyDescent="0.25">
      <c r="A783" s="18" t="s">
        <v>951</v>
      </c>
      <c r="B783" s="17" t="s">
        <v>952</v>
      </c>
      <c r="C783" s="17" t="s">
        <v>48</v>
      </c>
      <c r="D783" s="17" t="s">
        <v>4409</v>
      </c>
      <c r="E783" s="17" t="s">
        <v>4420</v>
      </c>
      <c r="F783" s="19">
        <v>300000</v>
      </c>
      <c r="G783" s="19">
        <v>300000</v>
      </c>
      <c r="H783" s="20">
        <v>0</v>
      </c>
    </row>
    <row r="784" spans="1:8" x14ac:dyDescent="0.25">
      <c r="A784" s="18" t="s">
        <v>0</v>
      </c>
      <c r="B784" s="17" t="s">
        <v>38</v>
      </c>
      <c r="C784" s="17" t="s">
        <v>0</v>
      </c>
      <c r="D784" s="17" t="s">
        <v>0</v>
      </c>
      <c r="E784" s="17" t="s">
        <v>0</v>
      </c>
      <c r="F784" s="19">
        <f>F782+F783</f>
        <v>3112000</v>
      </c>
      <c r="G784" s="19">
        <f>G782+G783</f>
        <v>3093270.87</v>
      </c>
      <c r="H784" s="20">
        <f>H782+H783</f>
        <v>18729.13</v>
      </c>
    </row>
    <row r="785" spans="1:8" x14ac:dyDescent="0.25">
      <c r="A785" s="18" t="s">
        <v>0</v>
      </c>
      <c r="B785" s="17" t="s">
        <v>42</v>
      </c>
      <c r="C785" s="17" t="s">
        <v>0</v>
      </c>
      <c r="D785" s="17" t="s">
        <v>0</v>
      </c>
      <c r="E785" s="17" t="s">
        <v>0</v>
      </c>
      <c r="F785" s="19">
        <f>0</f>
        <v>0</v>
      </c>
      <c r="G785" s="19">
        <f>0</f>
        <v>0</v>
      </c>
      <c r="H785" s="20">
        <f>0</f>
        <v>0</v>
      </c>
    </row>
    <row r="786" spans="1:8" x14ac:dyDescent="0.25">
      <c r="A786" s="18" t="s">
        <v>0</v>
      </c>
      <c r="B786" s="17" t="s">
        <v>43</v>
      </c>
      <c r="C786" s="17" t="s">
        <v>0</v>
      </c>
      <c r="D786" s="17" t="s">
        <v>0</v>
      </c>
      <c r="E786" s="17" t="s">
        <v>0</v>
      </c>
      <c r="F786" s="19">
        <f>F785-F784</f>
        <v>-3112000</v>
      </c>
      <c r="G786" s="19">
        <f>G785-G784</f>
        <v>-3093270.87</v>
      </c>
      <c r="H786" s="20">
        <f>H785-H784</f>
        <v>-18729.13</v>
      </c>
    </row>
    <row r="787" spans="1:8" x14ac:dyDescent="0.25">
      <c r="A787" s="16" t="s">
        <v>953</v>
      </c>
      <c r="B787" s="17" t="s">
        <v>954</v>
      </c>
      <c r="C787" s="17" t="s">
        <v>0</v>
      </c>
      <c r="D787" s="17" t="s">
        <v>0</v>
      </c>
      <c r="E787" s="17" t="s">
        <v>0</v>
      </c>
      <c r="F787" s="8"/>
      <c r="G787" s="8"/>
      <c r="H787" s="9"/>
    </row>
    <row r="788" spans="1:8" x14ac:dyDescent="0.25">
      <c r="A788" s="18" t="s">
        <v>955</v>
      </c>
      <c r="B788" s="17" t="s">
        <v>956</v>
      </c>
      <c r="C788" s="17" t="s">
        <v>19</v>
      </c>
      <c r="D788" s="17" t="s">
        <v>4405</v>
      </c>
      <c r="E788" s="17" t="s">
        <v>1073</v>
      </c>
      <c r="F788" s="19">
        <v>83000</v>
      </c>
      <c r="G788" s="19">
        <v>141299.88</v>
      </c>
      <c r="H788" s="20">
        <v>-58299.88</v>
      </c>
    </row>
    <row r="789" spans="1:8" x14ac:dyDescent="0.25">
      <c r="A789" s="18" t="s">
        <v>957</v>
      </c>
      <c r="B789" s="17" t="s">
        <v>958</v>
      </c>
      <c r="C789" s="17" t="s">
        <v>19</v>
      </c>
      <c r="D789" s="17" t="s">
        <v>4408</v>
      </c>
      <c r="E789" s="17" t="s">
        <v>4426</v>
      </c>
      <c r="F789" s="19">
        <v>32300</v>
      </c>
      <c r="G789" s="19">
        <v>32116</v>
      </c>
      <c r="H789" s="20">
        <v>184</v>
      </c>
    </row>
    <row r="790" spans="1:8" x14ac:dyDescent="0.25">
      <c r="A790" s="18" t="s">
        <v>0</v>
      </c>
      <c r="B790" s="17" t="s">
        <v>38</v>
      </c>
      <c r="C790" s="17" t="s">
        <v>0</v>
      </c>
      <c r="D790" s="17" t="s">
        <v>0</v>
      </c>
      <c r="E790" s="17" t="s">
        <v>0</v>
      </c>
      <c r="F790" s="19">
        <f>F788+F789</f>
        <v>115300</v>
      </c>
      <c r="G790" s="19">
        <f>G788+G789</f>
        <v>173415.88</v>
      </c>
      <c r="H790" s="20">
        <f>H788+H789</f>
        <v>-58115.88</v>
      </c>
    </row>
    <row r="791" spans="1:8" x14ac:dyDescent="0.25">
      <c r="A791" s="18" t="s">
        <v>0</v>
      </c>
      <c r="B791" s="17" t="s">
        <v>42</v>
      </c>
      <c r="C791" s="17" t="s">
        <v>0</v>
      </c>
      <c r="D791" s="17" t="s">
        <v>0</v>
      </c>
      <c r="E791" s="17" t="s">
        <v>0</v>
      </c>
      <c r="F791" s="19">
        <f>0</f>
        <v>0</v>
      </c>
      <c r="G791" s="19">
        <f>0</f>
        <v>0</v>
      </c>
      <c r="H791" s="20">
        <f>0</f>
        <v>0</v>
      </c>
    </row>
    <row r="792" spans="1:8" x14ac:dyDescent="0.25">
      <c r="A792" s="18" t="s">
        <v>0</v>
      </c>
      <c r="B792" s="17" t="s">
        <v>43</v>
      </c>
      <c r="C792" s="17" t="s">
        <v>0</v>
      </c>
      <c r="D792" s="17" t="s">
        <v>0</v>
      </c>
      <c r="E792" s="17" t="s">
        <v>0</v>
      </c>
      <c r="F792" s="19">
        <f>F791-F790</f>
        <v>-115300</v>
      </c>
      <c r="G792" s="19">
        <f>G791-G790</f>
        <v>-173415.88</v>
      </c>
      <c r="H792" s="20">
        <f>H791-H790</f>
        <v>58115.88</v>
      </c>
    </row>
    <row r="793" spans="1:8" x14ac:dyDescent="0.25">
      <c r="A793" s="16" t="s">
        <v>959</v>
      </c>
      <c r="B793" s="17" t="s">
        <v>960</v>
      </c>
      <c r="C793" s="17" t="s">
        <v>0</v>
      </c>
      <c r="D793" s="17" t="s">
        <v>0</v>
      </c>
      <c r="E793" s="17" t="s">
        <v>0</v>
      </c>
      <c r="F793" s="8"/>
      <c r="G793" s="8"/>
      <c r="H793" s="9"/>
    </row>
    <row r="794" spans="1:8" x14ac:dyDescent="0.25">
      <c r="A794" s="18" t="s">
        <v>961</v>
      </c>
      <c r="B794" s="17" t="s">
        <v>458</v>
      </c>
      <c r="C794" s="17" t="s">
        <v>250</v>
      </c>
      <c r="D794" s="17" t="s">
        <v>4410</v>
      </c>
      <c r="E794" s="17" t="s">
        <v>4430</v>
      </c>
      <c r="F794" s="19">
        <v>407100</v>
      </c>
      <c r="G794" s="19">
        <v>158697.01999999999</v>
      </c>
      <c r="H794" s="20">
        <v>248402.98</v>
      </c>
    </row>
    <row r="795" spans="1:8" x14ac:dyDescent="0.25">
      <c r="A795" s="18" t="s">
        <v>962</v>
      </c>
      <c r="B795" s="17" t="s">
        <v>963</v>
      </c>
      <c r="C795" s="17" t="s">
        <v>19</v>
      </c>
      <c r="D795" s="17" t="s">
        <v>4405</v>
      </c>
      <c r="E795" s="17" t="s">
        <v>4430</v>
      </c>
      <c r="F795" s="19">
        <v>30000</v>
      </c>
      <c r="G795" s="19">
        <v>90693.1</v>
      </c>
      <c r="H795" s="20">
        <v>-60693.1</v>
      </c>
    </row>
    <row r="796" spans="1:8" x14ac:dyDescent="0.25">
      <c r="A796" s="18" t="s">
        <v>964</v>
      </c>
      <c r="B796" s="17" t="s">
        <v>965</v>
      </c>
      <c r="C796" s="17" t="s">
        <v>19</v>
      </c>
      <c r="D796" s="17" t="s">
        <v>4405</v>
      </c>
      <c r="E796" s="17" t="s">
        <v>4415</v>
      </c>
      <c r="F796" s="19">
        <v>40000</v>
      </c>
      <c r="G796" s="19">
        <v>1308.7</v>
      </c>
      <c r="H796" s="20">
        <v>38691.300000000003</v>
      </c>
    </row>
    <row r="797" spans="1:8" x14ac:dyDescent="0.25">
      <c r="A797" s="18" t="s">
        <v>966</v>
      </c>
      <c r="B797" s="17" t="s">
        <v>967</v>
      </c>
      <c r="C797" s="17" t="s">
        <v>19</v>
      </c>
      <c r="D797" s="17" t="s">
        <v>4405</v>
      </c>
      <c r="E797" s="17" t="s">
        <v>4430</v>
      </c>
      <c r="F797" s="19">
        <v>20000</v>
      </c>
      <c r="G797" s="19">
        <v>17000</v>
      </c>
      <c r="H797" s="20">
        <v>3000</v>
      </c>
    </row>
    <row r="798" spans="1:8" x14ac:dyDescent="0.25">
      <c r="A798" s="18" t="s">
        <v>968</v>
      </c>
      <c r="B798" s="17" t="s">
        <v>969</v>
      </c>
      <c r="C798" s="17" t="s">
        <v>19</v>
      </c>
      <c r="D798" s="17" t="s">
        <v>4405</v>
      </c>
      <c r="E798" s="17" t="s">
        <v>4422</v>
      </c>
      <c r="F798" s="19">
        <v>8800</v>
      </c>
      <c r="G798" s="19">
        <v>7237.6</v>
      </c>
      <c r="H798" s="20">
        <v>1562.4</v>
      </c>
    </row>
    <row r="799" spans="1:8" x14ac:dyDescent="0.25">
      <c r="A799" s="18" t="s">
        <v>970</v>
      </c>
      <c r="B799" s="17" t="s">
        <v>971</v>
      </c>
      <c r="C799" s="17" t="s">
        <v>19</v>
      </c>
      <c r="D799" s="17" t="s">
        <v>4405</v>
      </c>
      <c r="E799" s="17" t="s">
        <v>4419</v>
      </c>
      <c r="F799" s="19">
        <v>100</v>
      </c>
      <c r="G799" s="19">
        <v>0</v>
      </c>
      <c r="H799" s="20">
        <v>100</v>
      </c>
    </row>
    <row r="800" spans="1:8" x14ac:dyDescent="0.25">
      <c r="A800" s="18" t="s">
        <v>0</v>
      </c>
      <c r="B800" s="17" t="s">
        <v>38</v>
      </c>
      <c r="C800" s="17" t="s">
        <v>0</v>
      </c>
      <c r="D800" s="17" t="s">
        <v>0</v>
      </c>
      <c r="E800" s="17" t="s">
        <v>0</v>
      </c>
      <c r="F800" s="19">
        <f>F799+F798+F797+F796+F795+F794</f>
        <v>506000</v>
      </c>
      <c r="G800" s="19">
        <f>G799+G798+G797+G796+G795+G794</f>
        <v>274936.42</v>
      </c>
      <c r="H800" s="20">
        <f>H799+H798+H797+H796+H795+H794</f>
        <v>231063.58000000002</v>
      </c>
    </row>
    <row r="801" spans="1:8" x14ac:dyDescent="0.25">
      <c r="A801" s="18" t="s">
        <v>972</v>
      </c>
      <c r="B801" s="17" t="s">
        <v>973</v>
      </c>
      <c r="C801" s="17" t="s">
        <v>261</v>
      </c>
      <c r="D801" s="17" t="s">
        <v>4405</v>
      </c>
      <c r="E801" s="17" t="s">
        <v>4419</v>
      </c>
      <c r="F801" s="19">
        <v>100</v>
      </c>
      <c r="G801" s="19">
        <v>0</v>
      </c>
      <c r="H801" s="20">
        <v>100</v>
      </c>
    </row>
    <row r="802" spans="1:8" x14ac:dyDescent="0.25">
      <c r="A802" s="18" t="s">
        <v>974</v>
      </c>
      <c r="B802" s="17" t="s">
        <v>975</v>
      </c>
      <c r="C802" s="17" t="s">
        <v>261</v>
      </c>
      <c r="D802" s="17" t="s">
        <v>4410</v>
      </c>
      <c r="E802" s="17" t="s">
        <v>4430</v>
      </c>
      <c r="F802" s="19">
        <v>407100</v>
      </c>
      <c r="G802" s="19">
        <v>366525.66</v>
      </c>
      <c r="H802" s="20">
        <v>40574.339999999997</v>
      </c>
    </row>
    <row r="803" spans="1:8" x14ac:dyDescent="0.25">
      <c r="A803" s="18" t="s">
        <v>0</v>
      </c>
      <c r="B803" s="17" t="s">
        <v>42</v>
      </c>
      <c r="C803" s="17" t="s">
        <v>0</v>
      </c>
      <c r="D803" s="17" t="s">
        <v>0</v>
      </c>
      <c r="E803" s="17" t="s">
        <v>0</v>
      </c>
      <c r="F803" s="19">
        <f>F802+F801</f>
        <v>407200</v>
      </c>
      <c r="G803" s="19">
        <f>G802+G801</f>
        <v>366525.66</v>
      </c>
      <c r="H803" s="20">
        <f>H802+H801</f>
        <v>40674.339999999997</v>
      </c>
    </row>
    <row r="804" spans="1:8" x14ac:dyDescent="0.25">
      <c r="A804" s="18" t="s">
        <v>0</v>
      </c>
      <c r="B804" s="17" t="s">
        <v>43</v>
      </c>
      <c r="C804" s="17" t="s">
        <v>0</v>
      </c>
      <c r="D804" s="17" t="s">
        <v>0</v>
      </c>
      <c r="E804" s="17" t="s">
        <v>0</v>
      </c>
      <c r="F804" s="19">
        <f>F803-F800</f>
        <v>-98800</v>
      </c>
      <c r="G804" s="19">
        <f>G803-G800</f>
        <v>91589.239999999991</v>
      </c>
      <c r="H804" s="20">
        <f>H803-H800</f>
        <v>-190389.24000000002</v>
      </c>
    </row>
    <row r="805" spans="1:8" x14ac:dyDescent="0.25">
      <c r="A805" s="16" t="s">
        <v>976</v>
      </c>
      <c r="B805" s="17" t="s">
        <v>977</v>
      </c>
      <c r="C805" s="17" t="s">
        <v>0</v>
      </c>
      <c r="D805" s="17" t="s">
        <v>0</v>
      </c>
      <c r="E805" s="17" t="s">
        <v>0</v>
      </c>
      <c r="F805" s="8"/>
      <c r="G805" s="8"/>
      <c r="H805" s="9"/>
    </row>
    <row r="806" spans="1:8" x14ac:dyDescent="0.25">
      <c r="A806" s="18" t="s">
        <v>978</v>
      </c>
      <c r="B806" s="17" t="s">
        <v>78</v>
      </c>
      <c r="C806" s="17" t="s">
        <v>79</v>
      </c>
      <c r="D806" s="17" t="s">
        <v>4405</v>
      </c>
      <c r="E806" s="17" t="s">
        <v>1073</v>
      </c>
      <c r="F806" s="19">
        <v>3000</v>
      </c>
      <c r="G806" s="19">
        <v>641.63</v>
      </c>
      <c r="H806" s="20">
        <v>2358.37</v>
      </c>
    </row>
    <row r="807" spans="1:8" x14ac:dyDescent="0.25">
      <c r="A807" s="18" t="s">
        <v>979</v>
      </c>
      <c r="B807" s="17" t="s">
        <v>101</v>
      </c>
      <c r="C807" s="17" t="s">
        <v>19</v>
      </c>
      <c r="D807" s="17" t="s">
        <v>4405</v>
      </c>
      <c r="E807" s="17" t="s">
        <v>1073</v>
      </c>
      <c r="F807" s="19">
        <v>50000</v>
      </c>
      <c r="G807" s="19">
        <v>13497.7</v>
      </c>
      <c r="H807" s="20">
        <v>36502.300000000003</v>
      </c>
    </row>
    <row r="808" spans="1:8" x14ac:dyDescent="0.25">
      <c r="A808" s="18" t="s">
        <v>980</v>
      </c>
      <c r="B808" s="17" t="s">
        <v>107</v>
      </c>
      <c r="C808" s="17" t="s">
        <v>19</v>
      </c>
      <c r="D808" s="17" t="s">
        <v>4409</v>
      </c>
      <c r="E808" s="17" t="s">
        <v>4423</v>
      </c>
      <c r="F808" s="19">
        <v>61700</v>
      </c>
      <c r="G808" s="19">
        <v>43273.64</v>
      </c>
      <c r="H808" s="20">
        <v>18426.36</v>
      </c>
    </row>
    <row r="809" spans="1:8" x14ac:dyDescent="0.25">
      <c r="A809" s="18" t="s">
        <v>0</v>
      </c>
      <c r="B809" s="17" t="s">
        <v>38</v>
      </c>
      <c r="C809" s="17" t="s">
        <v>0</v>
      </c>
      <c r="D809" s="17" t="s">
        <v>0</v>
      </c>
      <c r="E809" s="17" t="s">
        <v>0</v>
      </c>
      <c r="F809" s="19">
        <f>F808+F807+F806</f>
        <v>114700</v>
      </c>
      <c r="G809" s="19">
        <f>G808+G807+G806</f>
        <v>57412.969999999994</v>
      </c>
      <c r="H809" s="20">
        <f>H808+H807+H806</f>
        <v>57287.030000000006</v>
      </c>
    </row>
    <row r="810" spans="1:8" x14ac:dyDescent="0.25">
      <c r="A810" s="18" t="s">
        <v>981</v>
      </c>
      <c r="B810" s="17" t="s">
        <v>982</v>
      </c>
      <c r="C810" s="17" t="s">
        <v>368</v>
      </c>
      <c r="D810" s="17" t="s">
        <v>4409</v>
      </c>
      <c r="E810" s="17" t="s">
        <v>4423</v>
      </c>
      <c r="F810" s="19">
        <v>100</v>
      </c>
      <c r="G810" s="19">
        <v>0</v>
      </c>
      <c r="H810" s="20">
        <v>100</v>
      </c>
    </row>
    <row r="811" spans="1:8" x14ac:dyDescent="0.25">
      <c r="A811" s="18" t="s">
        <v>0</v>
      </c>
      <c r="B811" s="17" t="s">
        <v>42</v>
      </c>
      <c r="C811" s="17" t="s">
        <v>0</v>
      </c>
      <c r="D811" s="17" t="s">
        <v>0</v>
      </c>
      <c r="E811" s="17" t="s">
        <v>0</v>
      </c>
      <c r="F811" s="19">
        <f>F810</f>
        <v>100</v>
      </c>
      <c r="G811" s="19">
        <f>G810</f>
        <v>0</v>
      </c>
      <c r="H811" s="20">
        <f>H810</f>
        <v>100</v>
      </c>
    </row>
    <row r="812" spans="1:8" x14ac:dyDescent="0.25">
      <c r="A812" s="18" t="s">
        <v>0</v>
      </c>
      <c r="B812" s="17" t="s">
        <v>43</v>
      </c>
      <c r="C812" s="17" t="s">
        <v>0</v>
      </c>
      <c r="D812" s="17" t="s">
        <v>0</v>
      </c>
      <c r="E812" s="17" t="s">
        <v>0</v>
      </c>
      <c r="F812" s="19">
        <f>F811-F809</f>
        <v>-114600</v>
      </c>
      <c r="G812" s="19">
        <f>G811-G809</f>
        <v>-57412.969999999994</v>
      </c>
      <c r="H812" s="20">
        <f>H811-H809</f>
        <v>-57187.030000000006</v>
      </c>
    </row>
    <row r="813" spans="1:8" x14ac:dyDescent="0.25">
      <c r="A813" s="16" t="s">
        <v>983</v>
      </c>
      <c r="B813" s="17" t="s">
        <v>984</v>
      </c>
      <c r="C813" s="17" t="s">
        <v>0</v>
      </c>
      <c r="D813" s="17" t="s">
        <v>0</v>
      </c>
      <c r="E813" s="17" t="s">
        <v>0</v>
      </c>
      <c r="F813" s="8"/>
      <c r="G813" s="8"/>
      <c r="H813" s="9"/>
    </row>
    <row r="814" spans="1:8" x14ac:dyDescent="0.25">
      <c r="A814" s="18" t="s">
        <v>985</v>
      </c>
      <c r="B814" s="17" t="s">
        <v>78</v>
      </c>
      <c r="C814" s="17" t="s">
        <v>79</v>
      </c>
      <c r="D814" s="17" t="s">
        <v>4405</v>
      </c>
      <c r="E814" s="17" t="s">
        <v>1073</v>
      </c>
      <c r="F814" s="19">
        <v>4000</v>
      </c>
      <c r="G814" s="19">
        <v>480</v>
      </c>
      <c r="H814" s="20">
        <v>3520</v>
      </c>
    </row>
    <row r="815" spans="1:8" x14ac:dyDescent="0.25">
      <c r="A815" s="18" t="s">
        <v>986</v>
      </c>
      <c r="B815" s="17" t="s">
        <v>987</v>
      </c>
      <c r="C815" s="17" t="s">
        <v>19</v>
      </c>
      <c r="D815" s="17" t="s">
        <v>4405</v>
      </c>
      <c r="E815" s="17" t="s">
        <v>1073</v>
      </c>
      <c r="F815" s="19">
        <v>7000</v>
      </c>
      <c r="G815" s="19">
        <v>1620</v>
      </c>
      <c r="H815" s="20">
        <v>5380</v>
      </c>
    </row>
    <row r="816" spans="1:8" x14ac:dyDescent="0.25">
      <c r="A816" s="18" t="s">
        <v>988</v>
      </c>
      <c r="B816" s="17" t="s">
        <v>989</v>
      </c>
      <c r="C816" s="17" t="s">
        <v>19</v>
      </c>
      <c r="D816" s="17" t="s">
        <v>4409</v>
      </c>
      <c r="E816" s="17" t="s">
        <v>1073</v>
      </c>
      <c r="F816" s="19">
        <v>55000</v>
      </c>
      <c r="G816" s="19">
        <v>23170.720000000001</v>
      </c>
      <c r="H816" s="20">
        <v>31829.279999999999</v>
      </c>
    </row>
    <row r="817" spans="1:8" x14ac:dyDescent="0.25">
      <c r="A817" s="18" t="s">
        <v>0</v>
      </c>
      <c r="B817" s="17" t="s">
        <v>38</v>
      </c>
      <c r="C817" s="17" t="s">
        <v>0</v>
      </c>
      <c r="D817" s="17" t="s">
        <v>0</v>
      </c>
      <c r="E817" s="17" t="s">
        <v>0</v>
      </c>
      <c r="F817" s="19">
        <f>F816+F815+F814</f>
        <v>66000</v>
      </c>
      <c r="G817" s="19">
        <f>G816+G815+G814</f>
        <v>25270.720000000001</v>
      </c>
      <c r="H817" s="20">
        <f>H816+H815+H814</f>
        <v>40729.279999999999</v>
      </c>
    </row>
    <row r="818" spans="1:8" x14ac:dyDescent="0.25">
      <c r="A818" s="18" t="s">
        <v>0</v>
      </c>
      <c r="B818" s="17" t="s">
        <v>42</v>
      </c>
      <c r="C818" s="17" t="s">
        <v>0</v>
      </c>
      <c r="D818" s="17" t="s">
        <v>0</v>
      </c>
      <c r="E818" s="17" t="s">
        <v>0</v>
      </c>
      <c r="F818" s="19">
        <f>0</f>
        <v>0</v>
      </c>
      <c r="G818" s="19">
        <f>0</f>
        <v>0</v>
      </c>
      <c r="H818" s="20">
        <f>0</f>
        <v>0</v>
      </c>
    </row>
    <row r="819" spans="1:8" x14ac:dyDescent="0.25">
      <c r="A819" s="18" t="s">
        <v>0</v>
      </c>
      <c r="B819" s="17" t="s">
        <v>43</v>
      </c>
      <c r="C819" s="17" t="s">
        <v>0</v>
      </c>
      <c r="D819" s="17" t="s">
        <v>0</v>
      </c>
      <c r="E819" s="17" t="s">
        <v>0</v>
      </c>
      <c r="F819" s="19">
        <f>F818-F817</f>
        <v>-66000</v>
      </c>
      <c r="G819" s="19">
        <f>G818-G817</f>
        <v>-25270.720000000001</v>
      </c>
      <c r="H819" s="20">
        <f>H818-H817</f>
        <v>-40729.279999999999</v>
      </c>
    </row>
    <row r="820" spans="1:8" x14ac:dyDescent="0.25">
      <c r="A820" s="12" t="s">
        <v>990</v>
      </c>
      <c r="B820" s="13" t="s">
        <v>991</v>
      </c>
      <c r="C820" s="13" t="s">
        <v>0</v>
      </c>
      <c r="D820" s="13" t="s">
        <v>0</v>
      </c>
      <c r="E820" s="13" t="s">
        <v>0</v>
      </c>
      <c r="F820" s="8"/>
      <c r="G820" s="8"/>
      <c r="H820" s="9"/>
    </row>
    <row r="821" spans="1:8" x14ac:dyDescent="0.25">
      <c r="A821" s="14" t="s">
        <v>992</v>
      </c>
      <c r="B821" s="15" t="s">
        <v>991</v>
      </c>
      <c r="C821" s="15" t="s">
        <v>0</v>
      </c>
      <c r="D821" s="15" t="s">
        <v>0</v>
      </c>
      <c r="E821" s="15" t="s">
        <v>0</v>
      </c>
      <c r="F821" s="8"/>
      <c r="G821" s="8"/>
      <c r="H821" s="9"/>
    </row>
    <row r="822" spans="1:8" x14ac:dyDescent="0.25">
      <c r="A822" s="16" t="s">
        <v>993</v>
      </c>
      <c r="B822" s="17" t="s">
        <v>991</v>
      </c>
      <c r="C822" s="17" t="s">
        <v>0</v>
      </c>
      <c r="D822" s="17" t="s">
        <v>0</v>
      </c>
      <c r="E822" s="17" t="s">
        <v>0</v>
      </c>
      <c r="F822" s="8"/>
      <c r="G822" s="8"/>
      <c r="H822" s="9"/>
    </row>
    <row r="823" spans="1:8" x14ac:dyDescent="0.25">
      <c r="A823" s="18" t="s">
        <v>994</v>
      </c>
      <c r="B823" s="17" t="s">
        <v>76</v>
      </c>
      <c r="C823" s="17" t="s">
        <v>66</v>
      </c>
      <c r="D823" s="17" t="s">
        <v>4405</v>
      </c>
      <c r="E823" s="17" t="s">
        <v>4432</v>
      </c>
      <c r="F823" s="19">
        <v>57000</v>
      </c>
      <c r="G823" s="19">
        <v>0</v>
      </c>
      <c r="H823" s="20">
        <v>57000</v>
      </c>
    </row>
    <row r="824" spans="1:8" x14ac:dyDescent="0.25">
      <c r="A824" s="18" t="s">
        <v>995</v>
      </c>
      <c r="B824" s="17" t="s">
        <v>996</v>
      </c>
      <c r="C824" s="17" t="s">
        <v>19</v>
      </c>
      <c r="D824" s="17" t="s">
        <v>4405</v>
      </c>
      <c r="E824" s="17" t="s">
        <v>1073</v>
      </c>
      <c r="F824" s="19">
        <v>69700</v>
      </c>
      <c r="G824" s="19">
        <v>69406.37</v>
      </c>
      <c r="H824" s="20">
        <v>293.63</v>
      </c>
    </row>
    <row r="825" spans="1:8" x14ac:dyDescent="0.25">
      <c r="A825" s="18" t="s">
        <v>0</v>
      </c>
      <c r="B825" s="17" t="s">
        <v>38</v>
      </c>
      <c r="C825" s="17" t="s">
        <v>0</v>
      </c>
      <c r="D825" s="17" t="s">
        <v>0</v>
      </c>
      <c r="E825" s="17" t="s">
        <v>0</v>
      </c>
      <c r="F825" s="19">
        <f>F824+F823</f>
        <v>126700</v>
      </c>
      <c r="G825" s="19">
        <f>G824+G823</f>
        <v>69406.37</v>
      </c>
      <c r="H825" s="20">
        <f>H824+H823</f>
        <v>57293.63</v>
      </c>
    </row>
    <row r="826" spans="1:8" x14ac:dyDescent="0.25">
      <c r="A826" s="18" t="s">
        <v>0</v>
      </c>
      <c r="B826" s="17" t="s">
        <v>42</v>
      </c>
      <c r="C826" s="17" t="s">
        <v>0</v>
      </c>
      <c r="D826" s="17" t="s">
        <v>0</v>
      </c>
      <c r="E826" s="17" t="s">
        <v>0</v>
      </c>
      <c r="F826" s="19">
        <f>0</f>
        <v>0</v>
      </c>
      <c r="G826" s="19">
        <f>0</f>
        <v>0</v>
      </c>
      <c r="H826" s="20">
        <f>0</f>
        <v>0</v>
      </c>
    </row>
    <row r="827" spans="1:8" x14ac:dyDescent="0.25">
      <c r="A827" s="18" t="s">
        <v>0</v>
      </c>
      <c r="B827" s="17" t="s">
        <v>43</v>
      </c>
      <c r="C827" s="17" t="s">
        <v>0</v>
      </c>
      <c r="D827" s="17" t="s">
        <v>0</v>
      </c>
      <c r="E827" s="17" t="s">
        <v>0</v>
      </c>
      <c r="F827" s="19">
        <f>F826-F825</f>
        <v>-126700</v>
      </c>
      <c r="G827" s="19">
        <f>G826-G825</f>
        <v>-69406.37</v>
      </c>
      <c r="H827" s="20">
        <f>H826-H825</f>
        <v>-57293.63</v>
      </c>
    </row>
    <row r="828" spans="1:8" x14ac:dyDescent="0.25">
      <c r="A828" s="12" t="s">
        <v>997</v>
      </c>
      <c r="B828" s="13" t="s">
        <v>998</v>
      </c>
      <c r="C828" s="13" t="s">
        <v>0</v>
      </c>
      <c r="D828" s="13" t="s">
        <v>0</v>
      </c>
      <c r="E828" s="13" t="s">
        <v>0</v>
      </c>
      <c r="F828" s="8"/>
      <c r="G828" s="8"/>
      <c r="H828" s="9"/>
    </row>
    <row r="829" spans="1:8" x14ac:dyDescent="0.25">
      <c r="A829" s="14" t="s">
        <v>999</v>
      </c>
      <c r="B829" s="15" t="s">
        <v>998</v>
      </c>
      <c r="C829" s="15" t="s">
        <v>0</v>
      </c>
      <c r="D829" s="15" t="s">
        <v>0</v>
      </c>
      <c r="E829" s="15" t="s">
        <v>0</v>
      </c>
      <c r="F829" s="8"/>
      <c r="G829" s="8"/>
      <c r="H829" s="9"/>
    </row>
    <row r="830" spans="1:8" x14ac:dyDescent="0.25">
      <c r="A830" s="16" t="s">
        <v>1000</v>
      </c>
      <c r="B830" s="17" t="s">
        <v>1001</v>
      </c>
      <c r="C830" s="17" t="s">
        <v>0</v>
      </c>
      <c r="D830" s="17" t="s">
        <v>0</v>
      </c>
      <c r="E830" s="17" t="s">
        <v>0</v>
      </c>
      <c r="F830" s="8"/>
      <c r="G830" s="8"/>
      <c r="H830" s="9"/>
    </row>
    <row r="831" spans="1:8" x14ac:dyDescent="0.25">
      <c r="A831" s="18" t="s">
        <v>1002</v>
      </c>
      <c r="B831" s="17" t="s">
        <v>1003</v>
      </c>
      <c r="C831" s="17" t="s">
        <v>243</v>
      </c>
      <c r="D831" s="17" t="s">
        <v>4405</v>
      </c>
      <c r="E831" s="17" t="s">
        <v>4412</v>
      </c>
      <c r="F831" s="19">
        <v>24600000</v>
      </c>
      <c r="G831" s="19">
        <v>24463811.670000002</v>
      </c>
      <c r="H831" s="20">
        <v>136188.32999999999</v>
      </c>
    </row>
    <row r="832" spans="1:8" x14ac:dyDescent="0.25">
      <c r="A832" s="18" t="s">
        <v>1004</v>
      </c>
      <c r="B832" s="17" t="s">
        <v>1005</v>
      </c>
      <c r="C832" s="17" t="s">
        <v>243</v>
      </c>
      <c r="D832" s="17" t="s">
        <v>4405</v>
      </c>
      <c r="E832" s="17" t="s">
        <v>4412</v>
      </c>
      <c r="F832" s="19">
        <v>4380000</v>
      </c>
      <c r="G832" s="19">
        <v>4471054.57</v>
      </c>
      <c r="H832" s="20">
        <v>-91054.57</v>
      </c>
    </row>
    <row r="833" spans="1:8" x14ac:dyDescent="0.25">
      <c r="A833" s="18" t="s">
        <v>1006</v>
      </c>
      <c r="B833" s="17" t="s">
        <v>1007</v>
      </c>
      <c r="C833" s="17" t="s">
        <v>243</v>
      </c>
      <c r="D833" s="17" t="s">
        <v>4405</v>
      </c>
      <c r="E833" s="17" t="s">
        <v>4412</v>
      </c>
      <c r="F833" s="19">
        <v>2480000</v>
      </c>
      <c r="G833" s="19">
        <v>2462181</v>
      </c>
      <c r="H833" s="20">
        <v>17819</v>
      </c>
    </row>
    <row r="834" spans="1:8" x14ac:dyDescent="0.25">
      <c r="A834" s="18" t="s">
        <v>1008</v>
      </c>
      <c r="B834" s="17" t="s">
        <v>1009</v>
      </c>
      <c r="C834" s="17" t="s">
        <v>243</v>
      </c>
      <c r="D834" s="17" t="s">
        <v>4405</v>
      </c>
      <c r="E834" s="17" t="s">
        <v>4412</v>
      </c>
      <c r="F834" s="19">
        <v>1613000</v>
      </c>
      <c r="G834" s="19">
        <v>1586404.26</v>
      </c>
      <c r="H834" s="20">
        <v>26595.74</v>
      </c>
    </row>
    <row r="835" spans="1:8" x14ac:dyDescent="0.25">
      <c r="A835" s="18" t="s">
        <v>1010</v>
      </c>
      <c r="B835" s="17" t="s">
        <v>1011</v>
      </c>
      <c r="C835" s="17" t="s">
        <v>243</v>
      </c>
      <c r="D835" s="17" t="s">
        <v>4405</v>
      </c>
      <c r="E835" s="17" t="s">
        <v>4412</v>
      </c>
      <c r="F835" s="19">
        <v>29200</v>
      </c>
      <c r="G835" s="19">
        <v>28977.040000000001</v>
      </c>
      <c r="H835" s="20">
        <v>222.96</v>
      </c>
    </row>
    <row r="836" spans="1:8" x14ac:dyDescent="0.25">
      <c r="A836" s="18" t="s">
        <v>0</v>
      </c>
      <c r="B836" s="17" t="s">
        <v>38</v>
      </c>
      <c r="C836" s="17" t="s">
        <v>0</v>
      </c>
      <c r="D836" s="17" t="s">
        <v>0</v>
      </c>
      <c r="E836" s="17" t="s">
        <v>0</v>
      </c>
      <c r="F836" s="19">
        <f>F835+F834+F833+F832+F831</f>
        <v>33102200</v>
      </c>
      <c r="G836" s="19">
        <f>G835+G834+G833+G832+G831</f>
        <v>33012428.540000003</v>
      </c>
      <c r="H836" s="20">
        <f>H835+H834+H833+H832+H831</f>
        <v>89771.459999999977</v>
      </c>
    </row>
    <row r="837" spans="1:8" x14ac:dyDescent="0.25">
      <c r="A837" s="18" t="s">
        <v>1012</v>
      </c>
      <c r="B837" s="17" t="s">
        <v>1013</v>
      </c>
      <c r="C837" s="17" t="s">
        <v>41</v>
      </c>
      <c r="D837" s="17" t="s">
        <v>4405</v>
      </c>
      <c r="E837" s="17" t="s">
        <v>4412</v>
      </c>
      <c r="F837" s="19">
        <v>2040800</v>
      </c>
      <c r="G837" s="19">
        <v>1947918.71</v>
      </c>
      <c r="H837" s="20">
        <v>92881.29</v>
      </c>
    </row>
    <row r="838" spans="1:8" x14ac:dyDescent="0.25">
      <c r="A838" s="18" t="s">
        <v>1014</v>
      </c>
      <c r="B838" s="17" t="s">
        <v>1015</v>
      </c>
      <c r="C838" s="17" t="s">
        <v>41</v>
      </c>
      <c r="D838" s="17" t="s">
        <v>4405</v>
      </c>
      <c r="E838" s="17" t="s">
        <v>4412</v>
      </c>
      <c r="F838" s="19">
        <v>910000</v>
      </c>
      <c r="G838" s="19">
        <v>822627.52</v>
      </c>
      <c r="H838" s="20">
        <v>87372.479999999996</v>
      </c>
    </row>
    <row r="839" spans="1:8" x14ac:dyDescent="0.25">
      <c r="A839" s="18" t="s">
        <v>1016</v>
      </c>
      <c r="B839" s="17" t="s">
        <v>1017</v>
      </c>
      <c r="C839" s="17" t="s">
        <v>41</v>
      </c>
      <c r="D839" s="17" t="s">
        <v>4405</v>
      </c>
      <c r="E839" s="17" t="s">
        <v>4412</v>
      </c>
      <c r="F839" s="19">
        <v>88000</v>
      </c>
      <c r="G839" s="19">
        <v>57502.69</v>
      </c>
      <c r="H839" s="20">
        <v>30497.31</v>
      </c>
    </row>
    <row r="840" spans="1:8" x14ac:dyDescent="0.25">
      <c r="A840" s="18" t="s">
        <v>0</v>
      </c>
      <c r="B840" s="17" t="s">
        <v>42</v>
      </c>
      <c r="C840" s="17" t="s">
        <v>0</v>
      </c>
      <c r="D840" s="17" t="s">
        <v>0</v>
      </c>
      <c r="E840" s="17" t="s">
        <v>0</v>
      </c>
      <c r="F840" s="19">
        <f>F839+F838+F837</f>
        <v>3038800</v>
      </c>
      <c r="G840" s="19">
        <f>G839+G838+G837</f>
        <v>2828048.92</v>
      </c>
      <c r="H840" s="20">
        <f>H839+H838+H837</f>
        <v>210751.08</v>
      </c>
    </row>
    <row r="841" spans="1:8" x14ac:dyDescent="0.25">
      <c r="A841" s="18" t="s">
        <v>0</v>
      </c>
      <c r="B841" s="17" t="s">
        <v>43</v>
      </c>
      <c r="C841" s="17" t="s">
        <v>0</v>
      </c>
      <c r="D841" s="17" t="s">
        <v>0</v>
      </c>
      <c r="E841" s="17" t="s">
        <v>0</v>
      </c>
      <c r="F841" s="19">
        <f>F840-F836</f>
        <v>-30063400</v>
      </c>
      <c r="G841" s="19">
        <f>G840-G836</f>
        <v>-30184379.620000005</v>
      </c>
      <c r="H841" s="20">
        <f>H840-H836</f>
        <v>120979.62000000001</v>
      </c>
    </row>
    <row r="842" spans="1:8" x14ac:dyDescent="0.25">
      <c r="A842" s="16" t="s">
        <v>1018</v>
      </c>
      <c r="B842" s="17" t="s">
        <v>1019</v>
      </c>
      <c r="C842" s="17" t="s">
        <v>0</v>
      </c>
      <c r="D842" s="17" t="s">
        <v>0</v>
      </c>
      <c r="E842" s="17" t="s">
        <v>0</v>
      </c>
      <c r="F842" s="8"/>
      <c r="G842" s="8"/>
      <c r="H842" s="9"/>
    </row>
    <row r="843" spans="1:8" x14ac:dyDescent="0.25">
      <c r="A843" s="18" t="s">
        <v>1020</v>
      </c>
      <c r="B843" s="17" t="s">
        <v>1021</v>
      </c>
      <c r="C843" s="17" t="s">
        <v>243</v>
      </c>
      <c r="D843" s="17" t="s">
        <v>4405</v>
      </c>
      <c r="E843" s="17" t="s">
        <v>4412</v>
      </c>
      <c r="F843" s="19">
        <v>5596000</v>
      </c>
      <c r="G843" s="19">
        <v>5462372.1699999999</v>
      </c>
      <c r="H843" s="20">
        <v>133627.82999999999</v>
      </c>
    </row>
    <row r="844" spans="1:8" x14ac:dyDescent="0.25">
      <c r="A844" s="18" t="s">
        <v>1022</v>
      </c>
      <c r="B844" s="17" t="s">
        <v>1023</v>
      </c>
      <c r="C844" s="17" t="s">
        <v>243</v>
      </c>
      <c r="D844" s="17" t="s">
        <v>4405</v>
      </c>
      <c r="E844" s="17" t="s">
        <v>4412</v>
      </c>
      <c r="F844" s="19">
        <v>24000</v>
      </c>
      <c r="G844" s="19">
        <v>23901.759999999998</v>
      </c>
      <c r="H844" s="20">
        <v>98.24</v>
      </c>
    </row>
    <row r="845" spans="1:8" x14ac:dyDescent="0.25">
      <c r="A845" s="18" t="s">
        <v>1024</v>
      </c>
      <c r="B845" s="17" t="s">
        <v>1025</v>
      </c>
      <c r="C845" s="17" t="s">
        <v>243</v>
      </c>
      <c r="D845" s="17" t="s">
        <v>4405</v>
      </c>
      <c r="E845" s="17" t="s">
        <v>4412</v>
      </c>
      <c r="F845" s="19">
        <v>1096500</v>
      </c>
      <c r="G845" s="19">
        <v>1095314.8799999999</v>
      </c>
      <c r="H845" s="20">
        <v>1185.1199999999999</v>
      </c>
    </row>
    <row r="846" spans="1:8" x14ac:dyDescent="0.25">
      <c r="A846" s="18" t="s">
        <v>1026</v>
      </c>
      <c r="B846" s="17" t="s">
        <v>1027</v>
      </c>
      <c r="C846" s="17" t="s">
        <v>243</v>
      </c>
      <c r="D846" s="17" t="s">
        <v>4405</v>
      </c>
      <c r="E846" s="17" t="s">
        <v>4412</v>
      </c>
      <c r="F846" s="19">
        <v>837000</v>
      </c>
      <c r="G846" s="19">
        <v>851650.43</v>
      </c>
      <c r="H846" s="20">
        <v>-14650.43</v>
      </c>
    </row>
    <row r="847" spans="1:8" x14ac:dyDescent="0.25">
      <c r="A847" s="18" t="s">
        <v>1028</v>
      </c>
      <c r="B847" s="17" t="s">
        <v>1029</v>
      </c>
      <c r="C847" s="17" t="s">
        <v>243</v>
      </c>
      <c r="D847" s="17" t="s">
        <v>4405</v>
      </c>
      <c r="E847" s="17" t="s">
        <v>4412</v>
      </c>
      <c r="F847" s="19">
        <v>433000</v>
      </c>
      <c r="G847" s="19">
        <v>394911.03</v>
      </c>
      <c r="H847" s="20">
        <v>38088.97</v>
      </c>
    </row>
    <row r="848" spans="1:8" x14ac:dyDescent="0.25">
      <c r="A848" s="18" t="s">
        <v>1030</v>
      </c>
      <c r="B848" s="17" t="s">
        <v>1031</v>
      </c>
      <c r="C848" s="17" t="s">
        <v>243</v>
      </c>
      <c r="D848" s="17" t="s">
        <v>4405</v>
      </c>
      <c r="E848" s="17" t="s">
        <v>4412</v>
      </c>
      <c r="F848" s="19">
        <v>100</v>
      </c>
      <c r="G848" s="19">
        <v>0</v>
      </c>
      <c r="H848" s="20">
        <v>100</v>
      </c>
    </row>
    <row r="849" spans="1:8" x14ac:dyDescent="0.25">
      <c r="A849" s="18" t="s">
        <v>0</v>
      </c>
      <c r="B849" s="17" t="s">
        <v>38</v>
      </c>
      <c r="C849" s="17" t="s">
        <v>0</v>
      </c>
      <c r="D849" s="17" t="s">
        <v>0</v>
      </c>
      <c r="E849" s="17" t="s">
        <v>0</v>
      </c>
      <c r="F849" s="19">
        <f>F848+F847+F846+F845+F844+F843</f>
        <v>7986600</v>
      </c>
      <c r="G849" s="19">
        <f>G848+G847+G846+G845+G844+G843</f>
        <v>7828150.2699999996</v>
      </c>
      <c r="H849" s="20">
        <f>H848+H847+H846+H845+H844+H843</f>
        <v>158449.72999999998</v>
      </c>
    </row>
    <row r="850" spans="1:8" x14ac:dyDescent="0.25">
      <c r="A850" s="18" t="s">
        <v>0</v>
      </c>
      <c r="B850" s="17" t="s">
        <v>42</v>
      </c>
      <c r="C850" s="17" t="s">
        <v>0</v>
      </c>
      <c r="D850" s="17" t="s">
        <v>0</v>
      </c>
      <c r="E850" s="17" t="s">
        <v>0</v>
      </c>
      <c r="F850" s="19">
        <f>0</f>
        <v>0</v>
      </c>
      <c r="G850" s="19">
        <f>0</f>
        <v>0</v>
      </c>
      <c r="H850" s="20">
        <f>0</f>
        <v>0</v>
      </c>
    </row>
    <row r="851" spans="1:8" x14ac:dyDescent="0.25">
      <c r="A851" s="18" t="s">
        <v>0</v>
      </c>
      <c r="B851" s="17" t="s">
        <v>43</v>
      </c>
      <c r="C851" s="17" t="s">
        <v>0</v>
      </c>
      <c r="D851" s="17" t="s">
        <v>0</v>
      </c>
      <c r="E851" s="17" t="s">
        <v>0</v>
      </c>
      <c r="F851" s="19">
        <f>F850-F849</f>
        <v>-7986600</v>
      </c>
      <c r="G851" s="19">
        <f>G850-G849</f>
        <v>-7828150.2699999996</v>
      </c>
      <c r="H851" s="20">
        <f>H850-H849</f>
        <v>-158449.72999999998</v>
      </c>
    </row>
    <row r="852" spans="1:8" x14ac:dyDescent="0.25">
      <c r="A852" s="16" t="s">
        <v>1032</v>
      </c>
      <c r="B852" s="17" t="s">
        <v>1033</v>
      </c>
      <c r="C852" s="17" t="s">
        <v>0</v>
      </c>
      <c r="D852" s="17" t="s">
        <v>0</v>
      </c>
      <c r="E852" s="17" t="s">
        <v>0</v>
      </c>
      <c r="F852" s="8"/>
      <c r="G852" s="8"/>
      <c r="H852" s="9"/>
    </row>
    <row r="853" spans="1:8" x14ac:dyDescent="0.25">
      <c r="A853" s="18" t="s">
        <v>1034</v>
      </c>
      <c r="B853" s="17" t="s">
        <v>1035</v>
      </c>
      <c r="C853" s="17" t="s">
        <v>1036</v>
      </c>
      <c r="D853" s="17" t="s">
        <v>4405</v>
      </c>
      <c r="E853" s="17" t="s">
        <v>4412</v>
      </c>
      <c r="F853" s="19">
        <v>100</v>
      </c>
      <c r="G853" s="19">
        <v>0</v>
      </c>
      <c r="H853" s="20">
        <v>100</v>
      </c>
    </row>
    <row r="854" spans="1:8" x14ac:dyDescent="0.25">
      <c r="A854" s="18" t="s">
        <v>0</v>
      </c>
      <c r="B854" s="17" t="s">
        <v>38</v>
      </c>
      <c r="C854" s="17" t="s">
        <v>0</v>
      </c>
      <c r="D854" s="17" t="s">
        <v>0</v>
      </c>
      <c r="E854" s="17" t="s">
        <v>0</v>
      </c>
      <c r="F854" s="19">
        <f>F853</f>
        <v>100</v>
      </c>
      <c r="G854" s="19">
        <f>G853</f>
        <v>0</v>
      </c>
      <c r="H854" s="20">
        <f>H853</f>
        <v>100</v>
      </c>
    </row>
    <row r="855" spans="1:8" x14ac:dyDescent="0.25">
      <c r="A855" s="18" t="s">
        <v>0</v>
      </c>
      <c r="B855" s="17" t="s">
        <v>42</v>
      </c>
      <c r="C855" s="17" t="s">
        <v>0</v>
      </c>
      <c r="D855" s="17" t="s">
        <v>0</v>
      </c>
      <c r="E855" s="17" t="s">
        <v>0</v>
      </c>
      <c r="F855" s="19">
        <f>0</f>
        <v>0</v>
      </c>
      <c r="G855" s="19">
        <f>0</f>
        <v>0</v>
      </c>
      <c r="H855" s="20">
        <f>0</f>
        <v>0</v>
      </c>
    </row>
    <row r="856" spans="1:8" x14ac:dyDescent="0.25">
      <c r="A856" s="18" t="s">
        <v>0</v>
      </c>
      <c r="B856" s="17" t="s">
        <v>43</v>
      </c>
      <c r="C856" s="17" t="s">
        <v>0</v>
      </c>
      <c r="D856" s="17" t="s">
        <v>0</v>
      </c>
      <c r="E856" s="17" t="s">
        <v>0</v>
      </c>
      <c r="F856" s="19">
        <f>F855-F854</f>
        <v>-100</v>
      </c>
      <c r="G856" s="19">
        <f>G855-G854</f>
        <v>0</v>
      </c>
      <c r="H856" s="20">
        <f>H855-H854</f>
        <v>-100</v>
      </c>
    </row>
    <row r="857" spans="1:8" x14ac:dyDescent="0.25">
      <c r="A857" s="16" t="s">
        <v>1037</v>
      </c>
      <c r="B857" s="17" t="s">
        <v>984</v>
      </c>
      <c r="C857" s="17" t="s">
        <v>0</v>
      </c>
      <c r="D857" s="17" t="s">
        <v>0</v>
      </c>
      <c r="E857" s="17" t="s">
        <v>0</v>
      </c>
      <c r="F857" s="8"/>
      <c r="G857" s="8"/>
      <c r="H857" s="9"/>
    </row>
    <row r="858" spans="1:8" x14ac:dyDescent="0.25">
      <c r="A858" s="18" t="s">
        <v>1038</v>
      </c>
      <c r="B858" s="17" t="s">
        <v>1039</v>
      </c>
      <c r="C858" s="17" t="s">
        <v>48</v>
      </c>
      <c r="D858" s="17" t="s">
        <v>4405</v>
      </c>
      <c r="E858" s="17" t="s">
        <v>4412</v>
      </c>
      <c r="F858" s="19">
        <v>15000</v>
      </c>
      <c r="G858" s="19">
        <v>0</v>
      </c>
      <c r="H858" s="20">
        <v>15000</v>
      </c>
    </row>
    <row r="859" spans="1:8" x14ac:dyDescent="0.25">
      <c r="A859" s="18" t="s">
        <v>1040</v>
      </c>
      <c r="B859" s="17" t="s">
        <v>1041</v>
      </c>
      <c r="C859" s="17" t="s">
        <v>243</v>
      </c>
      <c r="D859" s="17" t="s">
        <v>4405</v>
      </c>
      <c r="E859" s="17" t="s">
        <v>4412</v>
      </c>
      <c r="F859" s="19">
        <v>100</v>
      </c>
      <c r="G859" s="19">
        <v>0</v>
      </c>
      <c r="H859" s="20">
        <v>100</v>
      </c>
    </row>
    <row r="860" spans="1:8" x14ac:dyDescent="0.25">
      <c r="A860" s="18" t="s">
        <v>1042</v>
      </c>
      <c r="B860" s="17" t="s">
        <v>37</v>
      </c>
      <c r="C860" s="17" t="s">
        <v>243</v>
      </c>
      <c r="D860" s="17" t="s">
        <v>4405</v>
      </c>
      <c r="E860" s="17" t="s">
        <v>4412</v>
      </c>
      <c r="F860" s="19">
        <v>1360000</v>
      </c>
      <c r="G860" s="19">
        <v>1350984.7</v>
      </c>
      <c r="H860" s="20">
        <v>9015.2999999999993</v>
      </c>
    </row>
    <row r="861" spans="1:8" x14ac:dyDescent="0.25">
      <c r="A861" s="18" t="s">
        <v>1043</v>
      </c>
      <c r="B861" s="17" t="s">
        <v>1044</v>
      </c>
      <c r="C861" s="17" t="s">
        <v>48</v>
      </c>
      <c r="D861" s="17" t="s">
        <v>4405</v>
      </c>
      <c r="E861" s="17" t="s">
        <v>4412</v>
      </c>
      <c r="F861" s="19">
        <v>15000</v>
      </c>
      <c r="G861" s="19">
        <v>92685.59</v>
      </c>
      <c r="H861" s="20">
        <v>-77685.59</v>
      </c>
    </row>
    <row r="862" spans="1:8" x14ac:dyDescent="0.25">
      <c r="A862" s="18" t="s">
        <v>1045</v>
      </c>
      <c r="B862" s="17" t="s">
        <v>1046</v>
      </c>
      <c r="C862" s="17" t="s">
        <v>48</v>
      </c>
      <c r="D862" s="17" t="s">
        <v>4405</v>
      </c>
      <c r="E862" s="17" t="s">
        <v>4412</v>
      </c>
      <c r="F862" s="19">
        <v>15000</v>
      </c>
      <c r="G862" s="19">
        <v>0</v>
      </c>
      <c r="H862" s="20">
        <v>15000</v>
      </c>
    </row>
    <row r="863" spans="1:8" x14ac:dyDescent="0.25">
      <c r="A863" s="18" t="s">
        <v>0</v>
      </c>
      <c r="B863" s="17" t="s">
        <v>38</v>
      </c>
      <c r="C863" s="17" t="s">
        <v>0</v>
      </c>
      <c r="D863" s="17" t="s">
        <v>0</v>
      </c>
      <c r="E863" s="17" t="s">
        <v>0</v>
      </c>
      <c r="F863" s="19">
        <f>F862+F861+F860+F859+F858</f>
        <v>1405100</v>
      </c>
      <c r="G863" s="19">
        <f>G862+G861+G860+G859+G858</f>
        <v>1443670.29</v>
      </c>
      <c r="H863" s="20">
        <f>H862+H861+H860+H859+H858</f>
        <v>-38570.289999999994</v>
      </c>
    </row>
    <row r="864" spans="1:8" x14ac:dyDescent="0.25">
      <c r="A864" s="18" t="s">
        <v>1047</v>
      </c>
      <c r="B864" s="17" t="s">
        <v>1048</v>
      </c>
      <c r="C864" s="17" t="s">
        <v>177</v>
      </c>
      <c r="D864" s="17" t="s">
        <v>4405</v>
      </c>
      <c r="E864" s="17" t="s">
        <v>4412</v>
      </c>
      <c r="F864" s="19">
        <v>1780000</v>
      </c>
      <c r="G864" s="19">
        <v>1645255.05</v>
      </c>
      <c r="H864" s="20">
        <v>134744.95000000001</v>
      </c>
    </row>
    <row r="865" spans="1:8" x14ac:dyDescent="0.25">
      <c r="A865" s="18" t="s">
        <v>1049</v>
      </c>
      <c r="B865" s="17" t="s">
        <v>1050</v>
      </c>
      <c r="C865" s="17" t="s">
        <v>177</v>
      </c>
      <c r="D865" s="17" t="s">
        <v>4405</v>
      </c>
      <c r="E865" s="17" t="s">
        <v>4412</v>
      </c>
      <c r="F865" s="19">
        <v>7000</v>
      </c>
      <c r="G865" s="19">
        <v>0</v>
      </c>
      <c r="H865" s="20">
        <v>7000</v>
      </c>
    </row>
    <row r="866" spans="1:8" x14ac:dyDescent="0.25">
      <c r="A866" s="18" t="s">
        <v>0</v>
      </c>
      <c r="B866" s="17" t="s">
        <v>42</v>
      </c>
      <c r="C866" s="17" t="s">
        <v>0</v>
      </c>
      <c r="D866" s="17" t="s">
        <v>0</v>
      </c>
      <c r="E866" s="17" t="s">
        <v>0</v>
      </c>
      <c r="F866" s="19">
        <f>F865+F864</f>
        <v>1787000</v>
      </c>
      <c r="G866" s="19">
        <f>G865+G864</f>
        <v>1645255.05</v>
      </c>
      <c r="H866" s="20">
        <f>H865+H864</f>
        <v>141744.95000000001</v>
      </c>
    </row>
    <row r="867" spans="1:8" x14ac:dyDescent="0.25">
      <c r="A867" s="18" t="s">
        <v>0</v>
      </c>
      <c r="B867" s="17" t="s">
        <v>43</v>
      </c>
      <c r="C867" s="17" t="s">
        <v>0</v>
      </c>
      <c r="D867" s="17" t="s">
        <v>0</v>
      </c>
      <c r="E867" s="17" t="s">
        <v>0</v>
      </c>
      <c r="F867" s="19">
        <f>F866-F863</f>
        <v>381900</v>
      </c>
      <c r="G867" s="19">
        <f>G866-G863</f>
        <v>201584.76</v>
      </c>
      <c r="H867" s="20">
        <f>H866-H863</f>
        <v>180315.24</v>
      </c>
    </row>
    <row r="868" spans="1:8" x14ac:dyDescent="0.25">
      <c r="A868" s="12" t="s">
        <v>1051</v>
      </c>
      <c r="B868" s="13" t="s">
        <v>1052</v>
      </c>
      <c r="C868" s="13" t="s">
        <v>0</v>
      </c>
      <c r="D868" s="13" t="s">
        <v>0</v>
      </c>
      <c r="E868" s="13" t="s">
        <v>0</v>
      </c>
      <c r="F868" s="8"/>
      <c r="G868" s="8"/>
      <c r="H868" s="9"/>
    </row>
    <row r="869" spans="1:8" x14ac:dyDescent="0.25">
      <c r="A869" s="14" t="s">
        <v>1053</v>
      </c>
      <c r="B869" s="15" t="s">
        <v>1054</v>
      </c>
      <c r="C869" s="15" t="s">
        <v>0</v>
      </c>
      <c r="D869" s="15" t="s">
        <v>0</v>
      </c>
      <c r="E869" s="15" t="s">
        <v>0</v>
      </c>
      <c r="F869" s="8"/>
      <c r="G869" s="8"/>
      <c r="H869" s="9"/>
    </row>
    <row r="870" spans="1:8" x14ac:dyDescent="0.25">
      <c r="A870" s="16" t="s">
        <v>1055</v>
      </c>
      <c r="B870" s="17" t="s">
        <v>1056</v>
      </c>
      <c r="C870" s="17" t="s">
        <v>0</v>
      </c>
      <c r="D870" s="17" t="s">
        <v>0</v>
      </c>
      <c r="E870" s="17" t="s">
        <v>0</v>
      </c>
      <c r="F870" s="8"/>
      <c r="G870" s="8"/>
      <c r="H870" s="9"/>
    </row>
    <row r="871" spans="1:8" x14ac:dyDescent="0.25">
      <c r="A871" s="18" t="s">
        <v>1057</v>
      </c>
      <c r="B871" s="17" t="s">
        <v>1058</v>
      </c>
      <c r="C871" s="17" t="s">
        <v>1036</v>
      </c>
      <c r="D871" s="17" t="s">
        <v>4405</v>
      </c>
      <c r="E871" s="17" t="s">
        <v>4412</v>
      </c>
      <c r="F871" s="19">
        <v>21200</v>
      </c>
      <c r="G871" s="19">
        <v>11100</v>
      </c>
      <c r="H871" s="20">
        <v>10100</v>
      </c>
    </row>
    <row r="872" spans="1:8" x14ac:dyDescent="0.25">
      <c r="A872" s="18" t="s">
        <v>0</v>
      </c>
      <c r="B872" s="17" t="s">
        <v>38</v>
      </c>
      <c r="C872" s="17" t="s">
        <v>0</v>
      </c>
      <c r="D872" s="17" t="s">
        <v>0</v>
      </c>
      <c r="E872" s="17" t="s">
        <v>0</v>
      </c>
      <c r="F872" s="19">
        <f>F871</f>
        <v>21200</v>
      </c>
      <c r="G872" s="19">
        <f>G871</f>
        <v>11100</v>
      </c>
      <c r="H872" s="20">
        <f>H871</f>
        <v>10100</v>
      </c>
    </row>
    <row r="873" spans="1:8" x14ac:dyDescent="0.25">
      <c r="A873" s="18" t="s">
        <v>1059</v>
      </c>
      <c r="B873" s="17" t="s">
        <v>1060</v>
      </c>
      <c r="C873" s="17" t="s">
        <v>1061</v>
      </c>
      <c r="D873" s="17" t="s">
        <v>4405</v>
      </c>
      <c r="E873" s="17" t="s">
        <v>4412</v>
      </c>
      <c r="F873" s="19">
        <v>10000</v>
      </c>
      <c r="G873" s="19">
        <v>7950</v>
      </c>
      <c r="H873" s="20">
        <v>2050</v>
      </c>
    </row>
    <row r="874" spans="1:8" x14ac:dyDescent="0.25">
      <c r="A874" s="18" t="s">
        <v>0</v>
      </c>
      <c r="B874" s="17" t="s">
        <v>42</v>
      </c>
      <c r="C874" s="17" t="s">
        <v>0</v>
      </c>
      <c r="D874" s="17" t="s">
        <v>0</v>
      </c>
      <c r="E874" s="17" t="s">
        <v>0</v>
      </c>
      <c r="F874" s="19">
        <f>F873</f>
        <v>10000</v>
      </c>
      <c r="G874" s="19">
        <f>G873</f>
        <v>7950</v>
      </c>
      <c r="H874" s="20">
        <f>H873</f>
        <v>2050</v>
      </c>
    </row>
    <row r="875" spans="1:8" x14ac:dyDescent="0.25">
      <c r="A875" s="18" t="s">
        <v>0</v>
      </c>
      <c r="B875" s="17" t="s">
        <v>43</v>
      </c>
      <c r="C875" s="17" t="s">
        <v>0</v>
      </c>
      <c r="D875" s="17" t="s">
        <v>0</v>
      </c>
      <c r="E875" s="17" t="s">
        <v>0</v>
      </c>
      <c r="F875" s="19">
        <f>F874-F872</f>
        <v>-11200</v>
      </c>
      <c r="G875" s="19">
        <f>G874-G872</f>
        <v>-3150</v>
      </c>
      <c r="H875" s="20">
        <f>H874-H872</f>
        <v>-8050</v>
      </c>
    </row>
    <row r="876" spans="1:8" x14ac:dyDescent="0.25">
      <c r="A876" s="14" t="s">
        <v>1062</v>
      </c>
      <c r="B876" s="15" t="s">
        <v>1063</v>
      </c>
      <c r="C876" s="15" t="s">
        <v>0</v>
      </c>
      <c r="D876" s="15" t="s">
        <v>0</v>
      </c>
      <c r="E876" s="15" t="s">
        <v>0</v>
      </c>
      <c r="F876" s="8"/>
      <c r="G876" s="8"/>
      <c r="H876" s="9"/>
    </row>
    <row r="877" spans="1:8" x14ac:dyDescent="0.25">
      <c r="A877" s="16" t="s">
        <v>1064</v>
      </c>
      <c r="B877" s="17" t="s">
        <v>1063</v>
      </c>
      <c r="C877" s="17" t="s">
        <v>0</v>
      </c>
      <c r="D877" s="17" t="s">
        <v>0</v>
      </c>
      <c r="E877" s="17" t="s">
        <v>0</v>
      </c>
      <c r="F877" s="8"/>
      <c r="G877" s="8"/>
      <c r="H877" s="9"/>
    </row>
    <row r="878" spans="1:8" x14ac:dyDescent="0.25">
      <c r="A878" s="18" t="s">
        <v>1065</v>
      </c>
      <c r="B878" s="17" t="s">
        <v>1066</v>
      </c>
      <c r="C878" s="17" t="s">
        <v>66</v>
      </c>
      <c r="D878" s="17" t="s">
        <v>4405</v>
      </c>
      <c r="E878" s="17" t="s">
        <v>4412</v>
      </c>
      <c r="F878" s="19">
        <v>2500</v>
      </c>
      <c r="G878" s="19">
        <v>947.1</v>
      </c>
      <c r="H878" s="20">
        <v>1552.9</v>
      </c>
    </row>
    <row r="879" spans="1:8" x14ac:dyDescent="0.25">
      <c r="A879" s="18" t="s">
        <v>0</v>
      </c>
      <c r="B879" s="17" t="s">
        <v>38</v>
      </c>
      <c r="C879" s="17" t="s">
        <v>0</v>
      </c>
      <c r="D879" s="17" t="s">
        <v>0</v>
      </c>
      <c r="E879" s="17" t="s">
        <v>0</v>
      </c>
      <c r="F879" s="19">
        <f>F878</f>
        <v>2500</v>
      </c>
      <c r="G879" s="19">
        <f>G878</f>
        <v>947.1</v>
      </c>
      <c r="H879" s="20">
        <f>H878</f>
        <v>1552.9</v>
      </c>
    </row>
    <row r="880" spans="1:8" x14ac:dyDescent="0.25">
      <c r="A880" s="18" t="s">
        <v>0</v>
      </c>
      <c r="B880" s="17" t="s">
        <v>42</v>
      </c>
      <c r="C880" s="17" t="s">
        <v>0</v>
      </c>
      <c r="D880" s="17" t="s">
        <v>0</v>
      </c>
      <c r="E880" s="17" t="s">
        <v>0</v>
      </c>
      <c r="F880" s="19">
        <f>0</f>
        <v>0</v>
      </c>
      <c r="G880" s="19">
        <f>0</f>
        <v>0</v>
      </c>
      <c r="H880" s="20">
        <f>0</f>
        <v>0</v>
      </c>
    </row>
    <row r="881" spans="1:8" x14ac:dyDescent="0.25">
      <c r="A881" s="18" t="s">
        <v>0</v>
      </c>
      <c r="B881" s="17" t="s">
        <v>43</v>
      </c>
      <c r="C881" s="17" t="s">
        <v>0</v>
      </c>
      <c r="D881" s="17" t="s">
        <v>0</v>
      </c>
      <c r="E881" s="17" t="s">
        <v>0</v>
      </c>
      <c r="F881" s="19">
        <f>F880-F879</f>
        <v>-2500</v>
      </c>
      <c r="G881" s="19">
        <f>G880-G879</f>
        <v>-947.1</v>
      </c>
      <c r="H881" s="20">
        <f>H880-H879</f>
        <v>-1552.9</v>
      </c>
    </row>
    <row r="882" spans="1:8" x14ac:dyDescent="0.25">
      <c r="A882" s="10" t="s">
        <v>1067</v>
      </c>
      <c r="B882" s="11" t="s">
        <v>1068</v>
      </c>
      <c r="C882" s="11" t="s">
        <v>0</v>
      </c>
      <c r="D882" s="11" t="s">
        <v>0</v>
      </c>
      <c r="E882" s="11" t="s">
        <v>0</v>
      </c>
      <c r="F882" s="8"/>
      <c r="G882" s="8"/>
      <c r="H882" s="9"/>
    </row>
    <row r="883" spans="1:8" x14ac:dyDescent="0.25">
      <c r="A883" s="12" t="s">
        <v>1069</v>
      </c>
      <c r="B883" s="13" t="s">
        <v>1070</v>
      </c>
      <c r="C883" s="13" t="s">
        <v>0</v>
      </c>
      <c r="D883" s="13" t="s">
        <v>0</v>
      </c>
      <c r="E883" s="13" t="s">
        <v>0</v>
      </c>
      <c r="F883" s="8"/>
      <c r="G883" s="8"/>
      <c r="H883" s="9"/>
    </row>
    <row r="884" spans="1:8" x14ac:dyDescent="0.25">
      <c r="A884" s="14" t="s">
        <v>1071</v>
      </c>
      <c r="B884" s="15" t="s">
        <v>1072</v>
      </c>
      <c r="C884" s="15" t="s">
        <v>0</v>
      </c>
      <c r="D884" s="15" t="s">
        <v>0</v>
      </c>
      <c r="E884" s="15" t="s">
        <v>0</v>
      </c>
      <c r="F884" s="8"/>
      <c r="G884" s="8"/>
      <c r="H884" s="9"/>
    </row>
    <row r="885" spans="1:8" x14ac:dyDescent="0.25">
      <c r="A885" s="16" t="s">
        <v>1073</v>
      </c>
      <c r="B885" s="17" t="s">
        <v>1072</v>
      </c>
      <c r="C885" s="17" t="s">
        <v>0</v>
      </c>
      <c r="D885" s="17" t="s">
        <v>0</v>
      </c>
      <c r="E885" s="17" t="s">
        <v>0</v>
      </c>
      <c r="F885" s="8"/>
      <c r="G885" s="8"/>
      <c r="H885" s="9"/>
    </row>
    <row r="886" spans="1:8" x14ac:dyDescent="0.25">
      <c r="A886" s="18" t="s">
        <v>1074</v>
      </c>
      <c r="B886" s="17" t="s">
        <v>458</v>
      </c>
      <c r="C886" s="17" t="s">
        <v>250</v>
      </c>
      <c r="D886" s="17" t="s">
        <v>4405</v>
      </c>
      <c r="E886" s="17" t="s">
        <v>4419</v>
      </c>
      <c r="F886" s="19">
        <v>794500</v>
      </c>
      <c r="G886" s="19">
        <v>793224.96</v>
      </c>
      <c r="H886" s="20">
        <v>1275.04</v>
      </c>
    </row>
    <row r="887" spans="1:8" x14ac:dyDescent="0.25">
      <c r="A887" s="18" t="s">
        <v>0</v>
      </c>
      <c r="B887" s="17" t="s">
        <v>38</v>
      </c>
      <c r="C887" s="17" t="s">
        <v>0</v>
      </c>
      <c r="D887" s="17" t="s">
        <v>0</v>
      </c>
      <c r="E887" s="17" t="s">
        <v>0</v>
      </c>
      <c r="F887" s="19">
        <f>F886</f>
        <v>794500</v>
      </c>
      <c r="G887" s="19">
        <f>G886</f>
        <v>793224.96</v>
      </c>
      <c r="H887" s="20">
        <f>H886</f>
        <v>1275.04</v>
      </c>
    </row>
    <row r="888" spans="1:8" x14ac:dyDescent="0.25">
      <c r="A888" s="18" t="s">
        <v>0</v>
      </c>
      <c r="B888" s="17" t="s">
        <v>42</v>
      </c>
      <c r="C888" s="17" t="s">
        <v>0</v>
      </c>
      <c r="D888" s="17" t="s">
        <v>0</v>
      </c>
      <c r="E888" s="17" t="s">
        <v>0</v>
      </c>
      <c r="F888" s="19">
        <f>0</f>
        <v>0</v>
      </c>
      <c r="G888" s="19">
        <f>0</f>
        <v>0</v>
      </c>
      <c r="H888" s="20">
        <f>0</f>
        <v>0</v>
      </c>
    </row>
    <row r="889" spans="1:8" x14ac:dyDescent="0.25">
      <c r="A889" s="18" t="s">
        <v>0</v>
      </c>
      <c r="B889" s="17" t="s">
        <v>43</v>
      </c>
      <c r="C889" s="17" t="s">
        <v>0</v>
      </c>
      <c r="D889" s="17" t="s">
        <v>0</v>
      </c>
      <c r="E889" s="17" t="s">
        <v>0</v>
      </c>
      <c r="F889" s="19">
        <f>F888-F887</f>
        <v>-794500</v>
      </c>
      <c r="G889" s="19">
        <f>G888-G887</f>
        <v>-793224.96</v>
      </c>
      <c r="H889" s="20">
        <f>H888-H887</f>
        <v>-1275.04</v>
      </c>
    </row>
    <row r="890" spans="1:8" x14ac:dyDescent="0.25">
      <c r="A890" s="14" t="s">
        <v>1075</v>
      </c>
      <c r="B890" s="15" t="s">
        <v>1076</v>
      </c>
      <c r="C890" s="15" t="s">
        <v>0</v>
      </c>
      <c r="D890" s="15" t="s">
        <v>0</v>
      </c>
      <c r="E890" s="15" t="s">
        <v>0</v>
      </c>
      <c r="F890" s="8"/>
      <c r="G890" s="8"/>
      <c r="H890" s="9"/>
    </row>
    <row r="891" spans="1:8" x14ac:dyDescent="0.25">
      <c r="A891" s="16" t="s">
        <v>1077</v>
      </c>
      <c r="B891" s="17" t="s">
        <v>1076</v>
      </c>
      <c r="C891" s="17" t="s">
        <v>0</v>
      </c>
      <c r="D891" s="17" t="s">
        <v>0</v>
      </c>
      <c r="E891" s="17" t="s">
        <v>0</v>
      </c>
      <c r="F891" s="8"/>
      <c r="G891" s="8"/>
      <c r="H891" s="9"/>
    </row>
    <row r="892" spans="1:8" x14ac:dyDescent="0.25">
      <c r="A892" s="18" t="s">
        <v>1078</v>
      </c>
      <c r="B892" s="17" t="s">
        <v>1079</v>
      </c>
      <c r="C892" s="17" t="s">
        <v>250</v>
      </c>
      <c r="D892" s="17" t="s">
        <v>4405</v>
      </c>
      <c r="E892" s="17" t="s">
        <v>4419</v>
      </c>
      <c r="F892" s="19">
        <v>795500</v>
      </c>
      <c r="G892" s="19">
        <v>801469.79</v>
      </c>
      <c r="H892" s="20">
        <v>-5969.79</v>
      </c>
    </row>
    <row r="893" spans="1:8" x14ac:dyDescent="0.25">
      <c r="A893" s="18" t="s">
        <v>1080</v>
      </c>
      <c r="B893" s="17" t="s">
        <v>1081</v>
      </c>
      <c r="C893" s="17" t="s">
        <v>243</v>
      </c>
      <c r="D893" s="17" t="s">
        <v>4405</v>
      </c>
      <c r="E893" s="17" t="s">
        <v>4419</v>
      </c>
      <c r="F893" s="19">
        <v>49500</v>
      </c>
      <c r="G893" s="19">
        <v>16405.64</v>
      </c>
      <c r="H893" s="20">
        <v>33094.36</v>
      </c>
    </row>
    <row r="894" spans="1:8" x14ac:dyDescent="0.25">
      <c r="A894" s="18" t="s">
        <v>0</v>
      </c>
      <c r="B894" s="17" t="s">
        <v>38</v>
      </c>
      <c r="C894" s="17" t="s">
        <v>0</v>
      </c>
      <c r="D894" s="17" t="s">
        <v>0</v>
      </c>
      <c r="E894" s="17" t="s">
        <v>0</v>
      </c>
      <c r="F894" s="19">
        <f>F893+F892</f>
        <v>845000</v>
      </c>
      <c r="G894" s="19">
        <f>G893+G892</f>
        <v>817875.43</v>
      </c>
      <c r="H894" s="20">
        <f>H893+H892</f>
        <v>27124.57</v>
      </c>
    </row>
    <row r="895" spans="1:8" x14ac:dyDescent="0.25">
      <c r="A895" s="18" t="s">
        <v>0</v>
      </c>
      <c r="B895" s="17" t="s">
        <v>42</v>
      </c>
      <c r="C895" s="17" t="s">
        <v>0</v>
      </c>
      <c r="D895" s="17" t="s">
        <v>0</v>
      </c>
      <c r="E895" s="17" t="s">
        <v>0</v>
      </c>
      <c r="F895" s="19">
        <f>0</f>
        <v>0</v>
      </c>
      <c r="G895" s="19">
        <f>0</f>
        <v>0</v>
      </c>
      <c r="H895" s="20">
        <f>0</f>
        <v>0</v>
      </c>
    </row>
    <row r="896" spans="1:8" x14ac:dyDescent="0.25">
      <c r="A896" s="18" t="s">
        <v>0</v>
      </c>
      <c r="B896" s="17" t="s">
        <v>43</v>
      </c>
      <c r="C896" s="17" t="s">
        <v>0</v>
      </c>
      <c r="D896" s="17" t="s">
        <v>0</v>
      </c>
      <c r="E896" s="17" t="s">
        <v>0</v>
      </c>
      <c r="F896" s="19">
        <f>F895-F894</f>
        <v>-845000</v>
      </c>
      <c r="G896" s="19">
        <f>G895-G894</f>
        <v>-817875.43</v>
      </c>
      <c r="H896" s="20">
        <f>H895-H894</f>
        <v>-27124.57</v>
      </c>
    </row>
    <row r="897" spans="1:8" x14ac:dyDescent="0.25">
      <c r="A897" s="12" t="s">
        <v>1082</v>
      </c>
      <c r="B897" s="13" t="s">
        <v>1083</v>
      </c>
      <c r="C897" s="13" t="s">
        <v>0</v>
      </c>
      <c r="D897" s="13" t="s">
        <v>0</v>
      </c>
      <c r="E897" s="13" t="s">
        <v>0</v>
      </c>
      <c r="F897" s="8"/>
      <c r="G897" s="8"/>
      <c r="H897" s="9"/>
    </row>
    <row r="898" spans="1:8" x14ac:dyDescent="0.25">
      <c r="A898" s="14" t="s">
        <v>1084</v>
      </c>
      <c r="B898" s="15" t="s">
        <v>1076</v>
      </c>
      <c r="C898" s="15" t="s">
        <v>0</v>
      </c>
      <c r="D898" s="15" t="s">
        <v>0</v>
      </c>
      <c r="E898" s="15" t="s">
        <v>0</v>
      </c>
      <c r="F898" s="8"/>
      <c r="G898" s="8"/>
      <c r="H898" s="9"/>
    </row>
    <row r="899" spans="1:8" x14ac:dyDescent="0.25">
      <c r="A899" s="16" t="s">
        <v>1085</v>
      </c>
      <c r="B899" s="17" t="s">
        <v>1076</v>
      </c>
      <c r="C899" s="17" t="s">
        <v>0</v>
      </c>
      <c r="D899" s="17" t="s">
        <v>0</v>
      </c>
      <c r="E899" s="17" t="s">
        <v>0</v>
      </c>
      <c r="F899" s="8"/>
      <c r="G899" s="8"/>
      <c r="H899" s="9"/>
    </row>
    <row r="900" spans="1:8" x14ac:dyDescent="0.25">
      <c r="A900" s="18" t="s">
        <v>1086</v>
      </c>
      <c r="B900" s="17" t="s">
        <v>101</v>
      </c>
      <c r="C900" s="17" t="s">
        <v>19</v>
      </c>
      <c r="D900" s="17" t="s">
        <v>4405</v>
      </c>
      <c r="E900" s="17" t="s">
        <v>4419</v>
      </c>
      <c r="F900" s="19">
        <v>100</v>
      </c>
      <c r="G900" s="19">
        <v>0</v>
      </c>
      <c r="H900" s="20">
        <v>100</v>
      </c>
    </row>
    <row r="901" spans="1:8" x14ac:dyDescent="0.25">
      <c r="A901" s="18" t="s">
        <v>0</v>
      </c>
      <c r="B901" s="17" t="s">
        <v>38</v>
      </c>
      <c r="C901" s="17" t="s">
        <v>0</v>
      </c>
      <c r="D901" s="17" t="s">
        <v>0</v>
      </c>
      <c r="E901" s="17" t="s">
        <v>0</v>
      </c>
      <c r="F901" s="19">
        <f>F900</f>
        <v>100</v>
      </c>
      <c r="G901" s="19">
        <f>G900</f>
        <v>0</v>
      </c>
      <c r="H901" s="20">
        <f>H900</f>
        <v>100</v>
      </c>
    </row>
    <row r="902" spans="1:8" x14ac:dyDescent="0.25">
      <c r="A902" s="18" t="s">
        <v>0</v>
      </c>
      <c r="B902" s="17" t="s">
        <v>42</v>
      </c>
      <c r="C902" s="17" t="s">
        <v>0</v>
      </c>
      <c r="D902" s="17" t="s">
        <v>0</v>
      </c>
      <c r="E902" s="17" t="s">
        <v>0</v>
      </c>
      <c r="F902" s="19">
        <f>0</f>
        <v>0</v>
      </c>
      <c r="G902" s="19">
        <f>0</f>
        <v>0</v>
      </c>
      <c r="H902" s="20">
        <f>0</f>
        <v>0</v>
      </c>
    </row>
    <row r="903" spans="1:8" x14ac:dyDescent="0.25">
      <c r="A903" s="18" t="s">
        <v>0</v>
      </c>
      <c r="B903" s="17" t="s">
        <v>43</v>
      </c>
      <c r="C903" s="17" t="s">
        <v>0</v>
      </c>
      <c r="D903" s="17" t="s">
        <v>0</v>
      </c>
      <c r="E903" s="17" t="s">
        <v>0</v>
      </c>
      <c r="F903" s="19">
        <f>F902-F901</f>
        <v>-100</v>
      </c>
      <c r="G903" s="19">
        <f>G902-G901</f>
        <v>0</v>
      </c>
      <c r="H903" s="20">
        <f>H902-H901</f>
        <v>-100</v>
      </c>
    </row>
    <row r="904" spans="1:8" x14ac:dyDescent="0.25">
      <c r="A904" s="12" t="s">
        <v>1087</v>
      </c>
      <c r="B904" s="13" t="s">
        <v>1088</v>
      </c>
      <c r="C904" s="13" t="s">
        <v>0</v>
      </c>
      <c r="D904" s="13" t="s">
        <v>0</v>
      </c>
      <c r="E904" s="13" t="s">
        <v>0</v>
      </c>
      <c r="F904" s="8"/>
      <c r="G904" s="8"/>
      <c r="H904" s="9"/>
    </row>
    <row r="905" spans="1:8" x14ac:dyDescent="0.25">
      <c r="A905" s="14" t="s">
        <v>1089</v>
      </c>
      <c r="B905" s="15" t="s">
        <v>1090</v>
      </c>
      <c r="C905" s="15" t="s">
        <v>0</v>
      </c>
      <c r="D905" s="15" t="s">
        <v>0</v>
      </c>
      <c r="E905" s="15" t="s">
        <v>0</v>
      </c>
      <c r="F905" s="8"/>
      <c r="G905" s="8"/>
      <c r="H905" s="9"/>
    </row>
    <row r="906" spans="1:8" x14ac:dyDescent="0.25">
      <c r="A906" s="16" t="s">
        <v>1091</v>
      </c>
      <c r="B906" s="17" t="s">
        <v>1090</v>
      </c>
      <c r="C906" s="17" t="s">
        <v>0</v>
      </c>
      <c r="D906" s="17" t="s">
        <v>0</v>
      </c>
      <c r="E906" s="17" t="s">
        <v>0</v>
      </c>
      <c r="F906" s="8"/>
      <c r="G906" s="8"/>
      <c r="H906" s="9"/>
    </row>
    <row r="907" spans="1:8" x14ac:dyDescent="0.25">
      <c r="A907" s="18" t="s">
        <v>1092</v>
      </c>
      <c r="B907" s="17" t="s">
        <v>101</v>
      </c>
      <c r="C907" s="17" t="s">
        <v>19</v>
      </c>
      <c r="D907" s="17" t="s">
        <v>4408</v>
      </c>
      <c r="E907" s="17" t="s">
        <v>4419</v>
      </c>
      <c r="F907" s="19">
        <v>1000</v>
      </c>
      <c r="G907" s="19">
        <v>0</v>
      </c>
      <c r="H907" s="20">
        <v>1000</v>
      </c>
    </row>
    <row r="908" spans="1:8" x14ac:dyDescent="0.25">
      <c r="A908" s="18" t="s">
        <v>0</v>
      </c>
      <c r="B908" s="17" t="s">
        <v>38</v>
      </c>
      <c r="C908" s="17" t="s">
        <v>0</v>
      </c>
      <c r="D908" s="17" t="s">
        <v>0</v>
      </c>
      <c r="E908" s="17" t="s">
        <v>0</v>
      </c>
      <c r="F908" s="19">
        <f>F907</f>
        <v>1000</v>
      </c>
      <c r="G908" s="19">
        <f>G907</f>
        <v>0</v>
      </c>
      <c r="H908" s="20">
        <f>H907</f>
        <v>1000</v>
      </c>
    </row>
    <row r="909" spans="1:8" x14ac:dyDescent="0.25">
      <c r="A909" s="18" t="s">
        <v>0</v>
      </c>
      <c r="B909" s="17" t="s">
        <v>42</v>
      </c>
      <c r="C909" s="17" t="s">
        <v>0</v>
      </c>
      <c r="D909" s="17" t="s">
        <v>0</v>
      </c>
      <c r="E909" s="17" t="s">
        <v>0</v>
      </c>
      <c r="F909" s="19">
        <f>0</f>
        <v>0</v>
      </c>
      <c r="G909" s="19">
        <f>0</f>
        <v>0</v>
      </c>
      <c r="H909" s="20">
        <f>0</f>
        <v>0</v>
      </c>
    </row>
    <row r="910" spans="1:8" x14ac:dyDescent="0.25">
      <c r="A910" s="18" t="s">
        <v>0</v>
      </c>
      <c r="B910" s="17" t="s">
        <v>43</v>
      </c>
      <c r="C910" s="17" t="s">
        <v>0</v>
      </c>
      <c r="D910" s="17" t="s">
        <v>0</v>
      </c>
      <c r="E910" s="17" t="s">
        <v>0</v>
      </c>
      <c r="F910" s="19">
        <f>F909-F908</f>
        <v>-1000</v>
      </c>
      <c r="G910" s="19">
        <f>G909-G908</f>
        <v>0</v>
      </c>
      <c r="H910" s="20">
        <f>H909-H908</f>
        <v>-1000</v>
      </c>
    </row>
    <row r="911" spans="1:8" x14ac:dyDescent="0.25">
      <c r="A911" s="14" t="s">
        <v>1093</v>
      </c>
      <c r="B911" s="15" t="s">
        <v>1094</v>
      </c>
      <c r="C911" s="15" t="s">
        <v>0</v>
      </c>
      <c r="D911" s="15" t="s">
        <v>0</v>
      </c>
      <c r="E911" s="15" t="s">
        <v>0</v>
      </c>
      <c r="F911" s="8"/>
      <c r="G911" s="8"/>
      <c r="H911" s="9"/>
    </row>
    <row r="912" spans="1:8" x14ac:dyDescent="0.25">
      <c r="A912" s="16" t="s">
        <v>1095</v>
      </c>
      <c r="B912" s="17" t="s">
        <v>1094</v>
      </c>
      <c r="C912" s="17" t="s">
        <v>0</v>
      </c>
      <c r="D912" s="17" t="s">
        <v>0</v>
      </c>
      <c r="E912" s="17" t="s">
        <v>0</v>
      </c>
      <c r="F912" s="8"/>
      <c r="G912" s="8"/>
      <c r="H912" s="9"/>
    </row>
    <row r="913" spans="1:8" x14ac:dyDescent="0.25">
      <c r="A913" s="18" t="s">
        <v>1096</v>
      </c>
      <c r="B913" s="17" t="s">
        <v>328</v>
      </c>
      <c r="C913" s="17" t="s">
        <v>86</v>
      </c>
      <c r="D913" s="17" t="s">
        <v>4408</v>
      </c>
      <c r="E913" s="17" t="s">
        <v>4419</v>
      </c>
      <c r="F913" s="19">
        <v>46500</v>
      </c>
      <c r="G913" s="19">
        <v>45838.15</v>
      </c>
      <c r="H913" s="20">
        <v>661.85</v>
      </c>
    </row>
    <row r="914" spans="1:8" x14ac:dyDescent="0.25">
      <c r="A914" s="18" t="s">
        <v>1097</v>
      </c>
      <c r="B914" s="17" t="s">
        <v>107</v>
      </c>
      <c r="C914" s="17" t="s">
        <v>19</v>
      </c>
      <c r="D914" s="17" t="s">
        <v>4408</v>
      </c>
      <c r="E914" s="17" t="s">
        <v>4419</v>
      </c>
      <c r="F914" s="19">
        <v>6000</v>
      </c>
      <c r="G914" s="19">
        <v>5000</v>
      </c>
      <c r="H914" s="20">
        <v>1000</v>
      </c>
    </row>
    <row r="915" spans="1:8" x14ac:dyDescent="0.25">
      <c r="A915" s="18" t="s">
        <v>0</v>
      </c>
      <c r="B915" s="17" t="s">
        <v>38</v>
      </c>
      <c r="C915" s="17" t="s">
        <v>0</v>
      </c>
      <c r="D915" s="17" t="s">
        <v>0</v>
      </c>
      <c r="E915" s="17" t="s">
        <v>0</v>
      </c>
      <c r="F915" s="19">
        <f>F914+F913</f>
        <v>52500</v>
      </c>
      <c r="G915" s="19">
        <f>G914+G913</f>
        <v>50838.15</v>
      </c>
      <c r="H915" s="20">
        <f>H914+H913</f>
        <v>1661.85</v>
      </c>
    </row>
    <row r="916" spans="1:8" x14ac:dyDescent="0.25">
      <c r="A916" s="18" t="s">
        <v>0</v>
      </c>
      <c r="B916" s="17" t="s">
        <v>42</v>
      </c>
      <c r="C916" s="17" t="s">
        <v>0</v>
      </c>
      <c r="D916" s="17" t="s">
        <v>0</v>
      </c>
      <c r="E916" s="17" t="s">
        <v>0</v>
      </c>
      <c r="F916" s="19">
        <f>0</f>
        <v>0</v>
      </c>
      <c r="G916" s="19">
        <f>0</f>
        <v>0</v>
      </c>
      <c r="H916" s="20">
        <f>0</f>
        <v>0</v>
      </c>
    </row>
    <row r="917" spans="1:8" x14ac:dyDescent="0.25">
      <c r="A917" s="18" t="s">
        <v>0</v>
      </c>
      <c r="B917" s="17" t="s">
        <v>43</v>
      </c>
      <c r="C917" s="17" t="s">
        <v>0</v>
      </c>
      <c r="D917" s="17" t="s">
        <v>0</v>
      </c>
      <c r="E917" s="17" t="s">
        <v>0</v>
      </c>
      <c r="F917" s="19">
        <f>F916-F915</f>
        <v>-52500</v>
      </c>
      <c r="G917" s="19">
        <f>G916-G915</f>
        <v>-50838.15</v>
      </c>
      <c r="H917" s="20">
        <f>H916-H915</f>
        <v>-1661.85</v>
      </c>
    </row>
    <row r="918" spans="1:8" x14ac:dyDescent="0.25">
      <c r="A918" s="14" t="s">
        <v>1098</v>
      </c>
      <c r="B918" s="15" t="s">
        <v>1099</v>
      </c>
      <c r="C918" s="15" t="s">
        <v>0</v>
      </c>
      <c r="D918" s="15" t="s">
        <v>0</v>
      </c>
      <c r="E918" s="15" t="s">
        <v>0</v>
      </c>
      <c r="F918" s="8"/>
      <c r="G918" s="8"/>
      <c r="H918" s="9"/>
    </row>
    <row r="919" spans="1:8" x14ac:dyDescent="0.25">
      <c r="A919" s="16" t="s">
        <v>1100</v>
      </c>
      <c r="B919" s="17" t="s">
        <v>1099</v>
      </c>
      <c r="C919" s="17" t="s">
        <v>0</v>
      </c>
      <c r="D919" s="17" t="s">
        <v>0</v>
      </c>
      <c r="E919" s="17" t="s">
        <v>0</v>
      </c>
      <c r="F919" s="8"/>
      <c r="G919" s="8"/>
      <c r="H919" s="9"/>
    </row>
    <row r="920" spans="1:8" x14ac:dyDescent="0.25">
      <c r="A920" s="18" t="s">
        <v>1101</v>
      </c>
      <c r="B920" s="17" t="s">
        <v>1102</v>
      </c>
      <c r="C920" s="17" t="s">
        <v>48</v>
      </c>
      <c r="D920" s="17" t="s">
        <v>4408</v>
      </c>
      <c r="E920" s="17" t="s">
        <v>4419</v>
      </c>
      <c r="F920" s="19">
        <v>2750000</v>
      </c>
      <c r="G920" s="19">
        <v>2750000</v>
      </c>
      <c r="H920" s="20">
        <v>0</v>
      </c>
    </row>
    <row r="921" spans="1:8" x14ac:dyDescent="0.25">
      <c r="A921" s="18" t="s">
        <v>0</v>
      </c>
      <c r="B921" s="17" t="s">
        <v>38</v>
      </c>
      <c r="C921" s="17" t="s">
        <v>0</v>
      </c>
      <c r="D921" s="17" t="s">
        <v>0</v>
      </c>
      <c r="E921" s="17" t="s">
        <v>0</v>
      </c>
      <c r="F921" s="19">
        <f>F920</f>
        <v>2750000</v>
      </c>
      <c r="G921" s="19">
        <f>G920</f>
        <v>2750000</v>
      </c>
      <c r="H921" s="20">
        <f>H920</f>
        <v>0</v>
      </c>
    </row>
    <row r="922" spans="1:8" x14ac:dyDescent="0.25">
      <c r="A922" s="18" t="s">
        <v>0</v>
      </c>
      <c r="B922" s="17" t="s">
        <v>42</v>
      </c>
      <c r="C922" s="17" t="s">
        <v>0</v>
      </c>
      <c r="D922" s="17" t="s">
        <v>0</v>
      </c>
      <c r="E922" s="17" t="s">
        <v>0</v>
      </c>
      <c r="F922" s="19">
        <f>0</f>
        <v>0</v>
      </c>
      <c r="G922" s="19">
        <f>0</f>
        <v>0</v>
      </c>
      <c r="H922" s="20">
        <f>0</f>
        <v>0</v>
      </c>
    </row>
    <row r="923" spans="1:8" x14ac:dyDescent="0.25">
      <c r="A923" s="18" t="s">
        <v>0</v>
      </c>
      <c r="B923" s="17" t="s">
        <v>43</v>
      </c>
      <c r="C923" s="17" t="s">
        <v>0</v>
      </c>
      <c r="D923" s="17" t="s">
        <v>0</v>
      </c>
      <c r="E923" s="17" t="s">
        <v>0</v>
      </c>
      <c r="F923" s="19">
        <f>F922-F921</f>
        <v>-2750000</v>
      </c>
      <c r="G923" s="19">
        <f>G922-G921</f>
        <v>-2750000</v>
      </c>
      <c r="H923" s="20">
        <f>H922-H921</f>
        <v>0</v>
      </c>
    </row>
    <row r="924" spans="1:8" x14ac:dyDescent="0.25">
      <c r="A924" s="12" t="s">
        <v>1103</v>
      </c>
      <c r="B924" s="13" t="s">
        <v>1104</v>
      </c>
      <c r="C924" s="13" t="s">
        <v>0</v>
      </c>
      <c r="D924" s="13" t="s">
        <v>0</v>
      </c>
      <c r="E924" s="13" t="s">
        <v>0</v>
      </c>
      <c r="F924" s="8"/>
      <c r="G924" s="8"/>
      <c r="H924" s="9"/>
    </row>
    <row r="925" spans="1:8" x14ac:dyDescent="0.25">
      <c r="A925" s="14" t="s">
        <v>1105</v>
      </c>
      <c r="B925" s="15" t="s">
        <v>14</v>
      </c>
      <c r="C925" s="15" t="s">
        <v>0</v>
      </c>
      <c r="D925" s="15" t="s">
        <v>0</v>
      </c>
      <c r="E925" s="15" t="s">
        <v>0</v>
      </c>
      <c r="F925" s="8"/>
      <c r="G925" s="8"/>
      <c r="H925" s="9"/>
    </row>
    <row r="926" spans="1:8" x14ac:dyDescent="0.25">
      <c r="A926" s="16" t="s">
        <v>1106</v>
      </c>
      <c r="B926" s="17" t="s">
        <v>14</v>
      </c>
      <c r="C926" s="17" t="s">
        <v>0</v>
      </c>
      <c r="D926" s="17" t="s">
        <v>0</v>
      </c>
      <c r="E926" s="17" t="s">
        <v>0</v>
      </c>
      <c r="F926" s="8"/>
      <c r="G926" s="8"/>
      <c r="H926" s="9"/>
    </row>
    <row r="927" spans="1:8" x14ac:dyDescent="0.25">
      <c r="A927" s="18" t="s">
        <v>1107</v>
      </c>
      <c r="B927" s="17" t="s">
        <v>1108</v>
      </c>
      <c r="C927" s="17" t="s">
        <v>48</v>
      </c>
      <c r="D927" s="17" t="s">
        <v>4408</v>
      </c>
      <c r="E927" s="17" t="s">
        <v>4419</v>
      </c>
      <c r="F927" s="19">
        <v>1000</v>
      </c>
      <c r="G927" s="19">
        <v>0</v>
      </c>
      <c r="H927" s="20">
        <v>1000</v>
      </c>
    </row>
    <row r="928" spans="1:8" x14ac:dyDescent="0.25">
      <c r="A928" s="18" t="s">
        <v>1109</v>
      </c>
      <c r="B928" s="17" t="s">
        <v>1110</v>
      </c>
      <c r="C928" s="17" t="s">
        <v>243</v>
      </c>
      <c r="D928" s="17" t="s">
        <v>4405</v>
      </c>
      <c r="E928" s="17" t="s">
        <v>4419</v>
      </c>
      <c r="F928" s="19">
        <v>132600</v>
      </c>
      <c r="G928" s="19">
        <v>28158.76</v>
      </c>
      <c r="H928" s="20">
        <v>104441.24</v>
      </c>
    </row>
    <row r="929" spans="1:8" x14ac:dyDescent="0.25">
      <c r="A929" s="18" t="s">
        <v>1111</v>
      </c>
      <c r="B929" s="17" t="s">
        <v>1112</v>
      </c>
      <c r="C929" s="17" t="s">
        <v>19</v>
      </c>
      <c r="D929" s="17" t="s">
        <v>4405</v>
      </c>
      <c r="E929" s="17" t="s">
        <v>4419</v>
      </c>
      <c r="F929" s="19">
        <v>35000</v>
      </c>
      <c r="G929" s="19">
        <v>1906.75</v>
      </c>
      <c r="H929" s="20">
        <v>33093.25</v>
      </c>
    </row>
    <row r="930" spans="1:8" x14ac:dyDescent="0.25">
      <c r="A930" s="18" t="s">
        <v>1113</v>
      </c>
      <c r="B930" s="17" t="s">
        <v>101</v>
      </c>
      <c r="C930" s="17" t="s">
        <v>19</v>
      </c>
      <c r="D930" s="17" t="s">
        <v>4408</v>
      </c>
      <c r="E930" s="17" t="s">
        <v>4419</v>
      </c>
      <c r="F930" s="19">
        <v>110500</v>
      </c>
      <c r="G930" s="19">
        <v>59526.41</v>
      </c>
      <c r="H930" s="20">
        <v>50973.59</v>
      </c>
    </row>
    <row r="931" spans="1:8" x14ac:dyDescent="0.25">
      <c r="A931" s="18" t="s">
        <v>1114</v>
      </c>
      <c r="B931" s="17" t="s">
        <v>107</v>
      </c>
      <c r="C931" s="17" t="s">
        <v>19</v>
      </c>
      <c r="D931" s="17" t="s">
        <v>4405</v>
      </c>
      <c r="E931" s="17" t="s">
        <v>4419</v>
      </c>
      <c r="F931" s="19">
        <v>7100</v>
      </c>
      <c r="G931" s="19">
        <v>330</v>
      </c>
      <c r="H931" s="20">
        <v>6770</v>
      </c>
    </row>
    <row r="932" spans="1:8" x14ac:dyDescent="0.25">
      <c r="A932" s="18" t="s">
        <v>1115</v>
      </c>
      <c r="B932" s="17" t="s">
        <v>1116</v>
      </c>
      <c r="C932" s="17" t="s">
        <v>48</v>
      </c>
      <c r="D932" s="17" t="s">
        <v>4405</v>
      </c>
      <c r="E932" s="17" t="s">
        <v>4419</v>
      </c>
      <c r="F932" s="19">
        <v>60000</v>
      </c>
      <c r="G932" s="19">
        <v>42500</v>
      </c>
      <c r="H932" s="20">
        <v>17500</v>
      </c>
    </row>
    <row r="933" spans="1:8" x14ac:dyDescent="0.25">
      <c r="A933" s="18" t="s">
        <v>0</v>
      </c>
      <c r="B933" s="17" t="s">
        <v>38</v>
      </c>
      <c r="C933" s="17" t="s">
        <v>0</v>
      </c>
      <c r="D933" s="17" t="s">
        <v>0</v>
      </c>
      <c r="E933" s="17" t="s">
        <v>0</v>
      </c>
      <c r="F933" s="19">
        <f>F932+F931+F930+F929+F928+F927</f>
        <v>346200</v>
      </c>
      <c r="G933" s="19">
        <f>G932+G931+G930+G929+G928+G927</f>
        <v>132421.92000000001</v>
      </c>
      <c r="H933" s="20">
        <f>H932+H931+H930+H929+H928+H927</f>
        <v>213778.08000000002</v>
      </c>
    </row>
    <row r="934" spans="1:8" x14ac:dyDescent="0.25">
      <c r="A934" s="18" t="s">
        <v>0</v>
      </c>
      <c r="B934" s="17" t="s">
        <v>42</v>
      </c>
      <c r="C934" s="17" t="s">
        <v>0</v>
      </c>
      <c r="D934" s="17" t="s">
        <v>0</v>
      </c>
      <c r="E934" s="17" t="s">
        <v>0</v>
      </c>
      <c r="F934" s="19">
        <f>0</f>
        <v>0</v>
      </c>
      <c r="G934" s="19">
        <f>0</f>
        <v>0</v>
      </c>
      <c r="H934" s="20">
        <f>0</f>
        <v>0</v>
      </c>
    </row>
    <row r="935" spans="1:8" x14ac:dyDescent="0.25">
      <c r="A935" s="18" t="s">
        <v>0</v>
      </c>
      <c r="B935" s="17" t="s">
        <v>43</v>
      </c>
      <c r="C935" s="17" t="s">
        <v>0</v>
      </c>
      <c r="D935" s="17" t="s">
        <v>0</v>
      </c>
      <c r="E935" s="17" t="s">
        <v>0</v>
      </c>
      <c r="F935" s="19">
        <f>F934-F933</f>
        <v>-346200</v>
      </c>
      <c r="G935" s="19">
        <f>G934-G933</f>
        <v>-132421.92000000001</v>
      </c>
      <c r="H935" s="20">
        <f>H934-H933</f>
        <v>-213778.08000000002</v>
      </c>
    </row>
    <row r="936" spans="1:8" x14ac:dyDescent="0.25">
      <c r="A936" s="14" t="s">
        <v>1117</v>
      </c>
      <c r="B936" s="15" t="s">
        <v>1076</v>
      </c>
      <c r="C936" s="15" t="s">
        <v>0</v>
      </c>
      <c r="D936" s="15" t="s">
        <v>0</v>
      </c>
      <c r="E936" s="15" t="s">
        <v>0</v>
      </c>
      <c r="F936" s="8"/>
      <c r="G936" s="8"/>
      <c r="H936" s="9"/>
    </row>
    <row r="937" spans="1:8" x14ac:dyDescent="0.25">
      <c r="A937" s="16" t="s">
        <v>1118</v>
      </c>
      <c r="B937" s="17" t="s">
        <v>1076</v>
      </c>
      <c r="C937" s="17" t="s">
        <v>0</v>
      </c>
      <c r="D937" s="17" t="s">
        <v>0</v>
      </c>
      <c r="E937" s="17" t="s">
        <v>0</v>
      </c>
      <c r="F937" s="8"/>
      <c r="G937" s="8"/>
      <c r="H937" s="9"/>
    </row>
    <row r="938" spans="1:8" x14ac:dyDescent="0.25">
      <c r="A938" s="18" t="s">
        <v>1119</v>
      </c>
      <c r="B938" s="17" t="s">
        <v>1120</v>
      </c>
      <c r="C938" s="17" t="s">
        <v>475</v>
      </c>
      <c r="D938" s="17" t="s">
        <v>4408</v>
      </c>
      <c r="E938" s="17" t="s">
        <v>4419</v>
      </c>
      <c r="F938" s="19">
        <v>100</v>
      </c>
      <c r="G938" s="19">
        <v>0</v>
      </c>
      <c r="H938" s="20">
        <v>100</v>
      </c>
    </row>
    <row r="939" spans="1:8" x14ac:dyDescent="0.25">
      <c r="A939" s="18" t="s">
        <v>1121</v>
      </c>
      <c r="B939" s="17" t="s">
        <v>1122</v>
      </c>
      <c r="C939" s="17" t="s">
        <v>48</v>
      </c>
      <c r="D939" s="17" t="s">
        <v>4408</v>
      </c>
      <c r="E939" s="17" t="s">
        <v>4419</v>
      </c>
      <c r="F939" s="19">
        <v>1000000</v>
      </c>
      <c r="G939" s="19">
        <v>626054.02</v>
      </c>
      <c r="H939" s="20">
        <v>373945.98</v>
      </c>
    </row>
    <row r="940" spans="1:8" x14ac:dyDescent="0.25">
      <c r="A940" s="18" t="s">
        <v>1123</v>
      </c>
      <c r="B940" s="17" t="s">
        <v>1124</v>
      </c>
      <c r="C940" s="17" t="s">
        <v>19</v>
      </c>
      <c r="D940" s="17" t="s">
        <v>4408</v>
      </c>
      <c r="E940" s="17" t="s">
        <v>4419</v>
      </c>
      <c r="F940" s="19">
        <v>12500</v>
      </c>
      <c r="G940" s="19">
        <v>240</v>
      </c>
      <c r="H940" s="20">
        <v>12260</v>
      </c>
    </row>
    <row r="941" spans="1:8" x14ac:dyDescent="0.25">
      <c r="A941" s="18" t="s">
        <v>0</v>
      </c>
      <c r="B941" s="17" t="s">
        <v>38</v>
      </c>
      <c r="C941" s="17" t="s">
        <v>0</v>
      </c>
      <c r="D941" s="17" t="s">
        <v>0</v>
      </c>
      <c r="E941" s="17" t="s">
        <v>0</v>
      </c>
      <c r="F941" s="19">
        <f>F940+F939+F938</f>
        <v>1012600</v>
      </c>
      <c r="G941" s="19">
        <f>G940+G939+G938</f>
        <v>626294.02</v>
      </c>
      <c r="H941" s="20">
        <f>H940+H939+H938</f>
        <v>386305.98</v>
      </c>
    </row>
    <row r="942" spans="1:8" x14ac:dyDescent="0.25">
      <c r="A942" s="18" t="s">
        <v>1125</v>
      </c>
      <c r="B942" s="17" t="s">
        <v>1126</v>
      </c>
      <c r="C942" s="17" t="s">
        <v>261</v>
      </c>
      <c r="D942" s="17" t="s">
        <v>4405</v>
      </c>
      <c r="E942" s="17" t="s">
        <v>4419</v>
      </c>
      <c r="F942" s="19">
        <v>100</v>
      </c>
      <c r="G942" s="19">
        <v>0</v>
      </c>
      <c r="H942" s="20">
        <v>100</v>
      </c>
    </row>
    <row r="943" spans="1:8" x14ac:dyDescent="0.25">
      <c r="A943" s="18" t="s">
        <v>0</v>
      </c>
      <c r="B943" s="17" t="s">
        <v>42</v>
      </c>
      <c r="C943" s="17" t="s">
        <v>0</v>
      </c>
      <c r="D943" s="17" t="s">
        <v>0</v>
      </c>
      <c r="E943" s="17" t="s">
        <v>0</v>
      </c>
      <c r="F943" s="19">
        <f>F942</f>
        <v>100</v>
      </c>
      <c r="G943" s="19">
        <f>G942</f>
        <v>0</v>
      </c>
      <c r="H943" s="20">
        <f>H942</f>
        <v>100</v>
      </c>
    </row>
    <row r="944" spans="1:8" x14ac:dyDescent="0.25">
      <c r="A944" s="18" t="s">
        <v>0</v>
      </c>
      <c r="B944" s="17" t="s">
        <v>43</v>
      </c>
      <c r="C944" s="17" t="s">
        <v>0</v>
      </c>
      <c r="D944" s="17" t="s">
        <v>0</v>
      </c>
      <c r="E944" s="17" t="s">
        <v>0</v>
      </c>
      <c r="F944" s="19">
        <f>F943-F941</f>
        <v>-1012500</v>
      </c>
      <c r="G944" s="19">
        <f>G943-G941</f>
        <v>-626294.02</v>
      </c>
      <c r="H944" s="20">
        <f>H943-H941</f>
        <v>-386205.98</v>
      </c>
    </row>
    <row r="945" spans="1:8" x14ac:dyDescent="0.25">
      <c r="A945" s="12" t="s">
        <v>1127</v>
      </c>
      <c r="B945" s="13" t="s">
        <v>1128</v>
      </c>
      <c r="C945" s="13" t="s">
        <v>0</v>
      </c>
      <c r="D945" s="13" t="s">
        <v>0</v>
      </c>
      <c r="E945" s="13" t="s">
        <v>0</v>
      </c>
      <c r="F945" s="8"/>
      <c r="G945" s="8"/>
      <c r="H945" s="9"/>
    </row>
    <row r="946" spans="1:8" x14ac:dyDescent="0.25">
      <c r="A946" s="14" t="s">
        <v>1129</v>
      </c>
      <c r="B946" s="15" t="s">
        <v>1130</v>
      </c>
      <c r="C946" s="15" t="s">
        <v>0</v>
      </c>
      <c r="D946" s="15" t="s">
        <v>0</v>
      </c>
      <c r="E946" s="15" t="s">
        <v>0</v>
      </c>
      <c r="F946" s="8"/>
      <c r="G946" s="8"/>
      <c r="H946" s="9"/>
    </row>
    <row r="947" spans="1:8" x14ac:dyDescent="0.25">
      <c r="A947" s="16" t="s">
        <v>1131</v>
      </c>
      <c r="B947" s="17" t="s">
        <v>1130</v>
      </c>
      <c r="C947" s="17" t="s">
        <v>0</v>
      </c>
      <c r="D947" s="17" t="s">
        <v>0</v>
      </c>
      <c r="E947" s="17" t="s">
        <v>0</v>
      </c>
      <c r="F947" s="8"/>
      <c r="G947" s="8"/>
      <c r="H947" s="9"/>
    </row>
    <row r="948" spans="1:8" x14ac:dyDescent="0.25">
      <c r="A948" s="18" t="s">
        <v>1132</v>
      </c>
      <c r="B948" s="17" t="s">
        <v>1133</v>
      </c>
      <c r="C948" s="17" t="s">
        <v>243</v>
      </c>
      <c r="D948" s="17" t="s">
        <v>4405</v>
      </c>
      <c r="E948" s="17" t="s">
        <v>4419</v>
      </c>
      <c r="F948" s="19">
        <v>10500</v>
      </c>
      <c r="G948" s="19">
        <v>8920</v>
      </c>
      <c r="H948" s="20">
        <v>1580</v>
      </c>
    </row>
    <row r="949" spans="1:8" x14ac:dyDescent="0.25">
      <c r="A949" s="18" t="s">
        <v>1134</v>
      </c>
      <c r="B949" s="17" t="s">
        <v>101</v>
      </c>
      <c r="C949" s="17" t="s">
        <v>19</v>
      </c>
      <c r="D949" s="17" t="s">
        <v>4408</v>
      </c>
      <c r="E949" s="17" t="s">
        <v>4419</v>
      </c>
      <c r="F949" s="19">
        <v>1000</v>
      </c>
      <c r="G949" s="19">
        <v>0</v>
      </c>
      <c r="H949" s="20">
        <v>1000</v>
      </c>
    </row>
    <row r="950" spans="1:8" x14ac:dyDescent="0.25">
      <c r="A950" s="18" t="s">
        <v>0</v>
      </c>
      <c r="B950" s="17" t="s">
        <v>38</v>
      </c>
      <c r="C950" s="17" t="s">
        <v>0</v>
      </c>
      <c r="D950" s="17" t="s">
        <v>0</v>
      </c>
      <c r="E950" s="17" t="s">
        <v>0</v>
      </c>
      <c r="F950" s="19">
        <f>F949+F948</f>
        <v>11500</v>
      </c>
      <c r="G950" s="19">
        <f>G949+G948</f>
        <v>8920</v>
      </c>
      <c r="H950" s="20">
        <f>H949+H948</f>
        <v>2580</v>
      </c>
    </row>
    <row r="951" spans="1:8" x14ac:dyDescent="0.25">
      <c r="A951" s="18" t="s">
        <v>0</v>
      </c>
      <c r="B951" s="17" t="s">
        <v>42</v>
      </c>
      <c r="C951" s="17" t="s">
        <v>0</v>
      </c>
      <c r="D951" s="17" t="s">
        <v>0</v>
      </c>
      <c r="E951" s="17" t="s">
        <v>0</v>
      </c>
      <c r="F951" s="19">
        <f>0</f>
        <v>0</v>
      </c>
      <c r="G951" s="19">
        <f>0</f>
        <v>0</v>
      </c>
      <c r="H951" s="20">
        <f>0</f>
        <v>0</v>
      </c>
    </row>
    <row r="952" spans="1:8" x14ac:dyDescent="0.25">
      <c r="A952" s="18" t="s">
        <v>0</v>
      </c>
      <c r="B952" s="17" t="s">
        <v>43</v>
      </c>
      <c r="C952" s="17" t="s">
        <v>0</v>
      </c>
      <c r="D952" s="17" t="s">
        <v>0</v>
      </c>
      <c r="E952" s="17" t="s">
        <v>0</v>
      </c>
      <c r="F952" s="19">
        <f>F951-F950</f>
        <v>-11500</v>
      </c>
      <c r="G952" s="19">
        <f>G951-G950</f>
        <v>-8920</v>
      </c>
      <c r="H952" s="20">
        <f>H951-H950</f>
        <v>-2580</v>
      </c>
    </row>
    <row r="953" spans="1:8" x14ac:dyDescent="0.25">
      <c r="A953" s="14" t="s">
        <v>1135</v>
      </c>
      <c r="B953" s="15" t="s">
        <v>1076</v>
      </c>
      <c r="C953" s="15" t="s">
        <v>0</v>
      </c>
      <c r="D953" s="15" t="s">
        <v>0</v>
      </c>
      <c r="E953" s="15" t="s">
        <v>0</v>
      </c>
      <c r="F953" s="8"/>
      <c r="G953" s="8"/>
      <c r="H953" s="9"/>
    </row>
    <row r="954" spans="1:8" x14ac:dyDescent="0.25">
      <c r="A954" s="16" t="s">
        <v>1136</v>
      </c>
      <c r="B954" s="17" t="s">
        <v>1076</v>
      </c>
      <c r="C954" s="17" t="s">
        <v>0</v>
      </c>
      <c r="D954" s="17" t="s">
        <v>0</v>
      </c>
      <c r="E954" s="17" t="s">
        <v>0</v>
      </c>
      <c r="F954" s="8"/>
      <c r="G954" s="8"/>
      <c r="H954" s="9"/>
    </row>
    <row r="955" spans="1:8" x14ac:dyDescent="0.25">
      <c r="A955" s="18" t="s">
        <v>1137</v>
      </c>
      <c r="B955" s="17" t="s">
        <v>1138</v>
      </c>
      <c r="C955" s="17" t="s">
        <v>19</v>
      </c>
      <c r="D955" s="17" t="s">
        <v>4405</v>
      </c>
      <c r="E955" s="17" t="s">
        <v>4419</v>
      </c>
      <c r="F955" s="19">
        <v>1000</v>
      </c>
      <c r="G955" s="19">
        <v>0</v>
      </c>
      <c r="H955" s="20">
        <v>1000</v>
      </c>
    </row>
    <row r="956" spans="1:8" x14ac:dyDescent="0.25">
      <c r="A956" s="18" t="s">
        <v>1139</v>
      </c>
      <c r="B956" s="17" t="s">
        <v>1140</v>
      </c>
      <c r="C956" s="17" t="s">
        <v>243</v>
      </c>
      <c r="D956" s="17" t="s">
        <v>4405</v>
      </c>
      <c r="E956" s="17" t="s">
        <v>4419</v>
      </c>
      <c r="F956" s="19">
        <v>1000</v>
      </c>
      <c r="G956" s="19">
        <v>0</v>
      </c>
      <c r="H956" s="20">
        <v>1000</v>
      </c>
    </row>
    <row r="957" spans="1:8" x14ac:dyDescent="0.25">
      <c r="A957" s="18" t="s">
        <v>0</v>
      </c>
      <c r="B957" s="17" t="s">
        <v>38</v>
      </c>
      <c r="C957" s="17" t="s">
        <v>0</v>
      </c>
      <c r="D957" s="17" t="s">
        <v>0</v>
      </c>
      <c r="E957" s="17" t="s">
        <v>0</v>
      </c>
      <c r="F957" s="19">
        <f>F956+F955</f>
        <v>2000</v>
      </c>
      <c r="G957" s="19">
        <f>G956+G955</f>
        <v>0</v>
      </c>
      <c r="H957" s="20">
        <f>H956+H955</f>
        <v>2000</v>
      </c>
    </row>
    <row r="958" spans="1:8" x14ac:dyDescent="0.25">
      <c r="A958" s="18" t="s">
        <v>0</v>
      </c>
      <c r="B958" s="17" t="s">
        <v>42</v>
      </c>
      <c r="C958" s="17" t="s">
        <v>0</v>
      </c>
      <c r="D958" s="17" t="s">
        <v>0</v>
      </c>
      <c r="E958" s="17" t="s">
        <v>0</v>
      </c>
      <c r="F958" s="19">
        <f>0</f>
        <v>0</v>
      </c>
      <c r="G958" s="19">
        <f>0</f>
        <v>0</v>
      </c>
      <c r="H958" s="20">
        <f>0</f>
        <v>0</v>
      </c>
    </row>
    <row r="959" spans="1:8" x14ac:dyDescent="0.25">
      <c r="A959" s="18" t="s">
        <v>0</v>
      </c>
      <c r="B959" s="17" t="s">
        <v>43</v>
      </c>
      <c r="C959" s="17" t="s">
        <v>0</v>
      </c>
      <c r="D959" s="17" t="s">
        <v>0</v>
      </c>
      <c r="E959" s="17" t="s">
        <v>0</v>
      </c>
      <c r="F959" s="19">
        <f>F958-F957</f>
        <v>-2000</v>
      </c>
      <c r="G959" s="19">
        <f>G958-G957</f>
        <v>0</v>
      </c>
      <c r="H959" s="20">
        <f>H958-H957</f>
        <v>-2000</v>
      </c>
    </row>
    <row r="960" spans="1:8" x14ac:dyDescent="0.25">
      <c r="A960" s="10" t="s">
        <v>1141</v>
      </c>
      <c r="B960" s="11" t="s">
        <v>1142</v>
      </c>
      <c r="C960" s="11" t="s">
        <v>0</v>
      </c>
      <c r="D960" s="11" t="s">
        <v>0</v>
      </c>
      <c r="E960" s="11" t="s">
        <v>0</v>
      </c>
      <c r="F960" s="8"/>
      <c r="G960" s="8"/>
      <c r="H960" s="9"/>
    </row>
    <row r="961" spans="1:8" x14ac:dyDescent="0.25">
      <c r="A961" s="12" t="s">
        <v>1143</v>
      </c>
      <c r="B961" s="13" t="s">
        <v>1144</v>
      </c>
      <c r="C961" s="13" t="s">
        <v>0</v>
      </c>
      <c r="D961" s="13" t="s">
        <v>0</v>
      </c>
      <c r="E961" s="13" t="s">
        <v>0</v>
      </c>
      <c r="F961" s="8"/>
      <c r="G961" s="8"/>
      <c r="H961" s="9"/>
    </row>
    <row r="962" spans="1:8" x14ac:dyDescent="0.25">
      <c r="A962" s="14" t="s">
        <v>1145</v>
      </c>
      <c r="B962" s="15" t="s">
        <v>1146</v>
      </c>
      <c r="C962" s="15" t="s">
        <v>0</v>
      </c>
      <c r="D962" s="15" t="s">
        <v>0</v>
      </c>
      <c r="E962" s="15" t="s">
        <v>0</v>
      </c>
      <c r="F962" s="8"/>
      <c r="G962" s="8"/>
      <c r="H962" s="9"/>
    </row>
    <row r="963" spans="1:8" x14ac:dyDescent="0.25">
      <c r="A963" s="16" t="s">
        <v>1147</v>
      </c>
      <c r="B963" s="17" t="s">
        <v>1146</v>
      </c>
      <c r="C963" s="17" t="s">
        <v>0</v>
      </c>
      <c r="D963" s="17" t="s">
        <v>0</v>
      </c>
      <c r="E963" s="17" t="s">
        <v>0</v>
      </c>
      <c r="F963" s="8"/>
      <c r="G963" s="8"/>
      <c r="H963" s="9"/>
    </row>
    <row r="964" spans="1:8" x14ac:dyDescent="0.25">
      <c r="A964" s="18" t="s">
        <v>1148</v>
      </c>
      <c r="B964" s="17" t="s">
        <v>78</v>
      </c>
      <c r="C964" s="17" t="s">
        <v>79</v>
      </c>
      <c r="D964" s="17" t="s">
        <v>4411</v>
      </c>
      <c r="E964" s="17" t="s">
        <v>4425</v>
      </c>
      <c r="F964" s="19">
        <v>4000</v>
      </c>
      <c r="G964" s="19">
        <v>3170.48</v>
      </c>
      <c r="H964" s="20">
        <v>829.52</v>
      </c>
    </row>
    <row r="965" spans="1:8" x14ac:dyDescent="0.25">
      <c r="A965" s="18" t="s">
        <v>1149</v>
      </c>
      <c r="B965" s="17" t="s">
        <v>91</v>
      </c>
      <c r="C965" s="17" t="s">
        <v>92</v>
      </c>
      <c r="D965" s="17" t="s">
        <v>4411</v>
      </c>
      <c r="E965" s="17" t="s">
        <v>4425</v>
      </c>
      <c r="F965" s="19">
        <v>3000</v>
      </c>
      <c r="G965" s="19">
        <v>970.79</v>
      </c>
      <c r="H965" s="20">
        <v>2029.21</v>
      </c>
    </row>
    <row r="966" spans="1:8" x14ac:dyDescent="0.25">
      <c r="A966" s="18" t="s">
        <v>1150</v>
      </c>
      <c r="B966" s="17" t="s">
        <v>154</v>
      </c>
      <c r="C966" s="17" t="s">
        <v>155</v>
      </c>
      <c r="D966" s="17" t="s">
        <v>4411</v>
      </c>
      <c r="E966" s="17" t="s">
        <v>4425</v>
      </c>
      <c r="F966" s="19">
        <v>4600</v>
      </c>
      <c r="G966" s="19">
        <v>0</v>
      </c>
      <c r="H966" s="20">
        <v>4600</v>
      </c>
    </row>
    <row r="967" spans="1:8" x14ac:dyDescent="0.25">
      <c r="A967" s="18" t="s">
        <v>1151</v>
      </c>
      <c r="B967" s="17" t="s">
        <v>1152</v>
      </c>
      <c r="C967" s="17" t="s">
        <v>48</v>
      </c>
      <c r="D967" s="17" t="s">
        <v>4411</v>
      </c>
      <c r="E967" s="17" t="s">
        <v>4425</v>
      </c>
      <c r="F967" s="19">
        <v>97700</v>
      </c>
      <c r="G967" s="19">
        <v>74044.429999999993</v>
      </c>
      <c r="H967" s="20">
        <v>23655.57</v>
      </c>
    </row>
    <row r="968" spans="1:8" x14ac:dyDescent="0.25">
      <c r="A968" s="18" t="s">
        <v>1153</v>
      </c>
      <c r="B968" s="17" t="s">
        <v>1154</v>
      </c>
      <c r="C968" s="17" t="s">
        <v>48</v>
      </c>
      <c r="D968" s="17" t="s">
        <v>4411</v>
      </c>
      <c r="E968" s="17" t="s">
        <v>4425</v>
      </c>
      <c r="F968" s="19">
        <v>67000</v>
      </c>
      <c r="G968" s="19">
        <v>63897.02</v>
      </c>
      <c r="H968" s="20">
        <v>3102.98</v>
      </c>
    </row>
    <row r="969" spans="1:8" x14ac:dyDescent="0.25">
      <c r="A969" s="18" t="s">
        <v>1155</v>
      </c>
      <c r="B969" s="17" t="s">
        <v>1156</v>
      </c>
      <c r="C969" s="17" t="s">
        <v>19</v>
      </c>
      <c r="D969" s="17" t="s">
        <v>4405</v>
      </c>
      <c r="E969" s="17" t="s">
        <v>4412</v>
      </c>
      <c r="F969" s="19">
        <v>134200</v>
      </c>
      <c r="G969" s="19">
        <v>17077.080000000002</v>
      </c>
      <c r="H969" s="20">
        <v>117122.92</v>
      </c>
    </row>
    <row r="970" spans="1:8" x14ac:dyDescent="0.25">
      <c r="A970" s="18" t="s">
        <v>1157</v>
      </c>
      <c r="B970" s="17" t="s">
        <v>101</v>
      </c>
      <c r="C970" s="17" t="s">
        <v>19</v>
      </c>
      <c r="D970" s="17" t="s">
        <v>4411</v>
      </c>
      <c r="E970" s="17" t="s">
        <v>4425</v>
      </c>
      <c r="F970" s="19">
        <v>3000</v>
      </c>
      <c r="G970" s="19">
        <v>8434.86</v>
      </c>
      <c r="H970" s="20">
        <v>-5434.86</v>
      </c>
    </row>
    <row r="971" spans="1:8" x14ac:dyDescent="0.25">
      <c r="A971" s="18" t="s">
        <v>1158</v>
      </c>
      <c r="B971" s="17" t="s">
        <v>21</v>
      </c>
      <c r="C971" s="17" t="s">
        <v>19</v>
      </c>
      <c r="D971" s="17" t="s">
        <v>4405</v>
      </c>
      <c r="E971" s="17" t="s">
        <v>4412</v>
      </c>
      <c r="F971" s="19">
        <v>1200</v>
      </c>
      <c r="G971" s="19">
        <v>782.9</v>
      </c>
      <c r="H971" s="20">
        <v>417.1</v>
      </c>
    </row>
    <row r="972" spans="1:8" x14ac:dyDescent="0.25">
      <c r="A972" s="18" t="s">
        <v>1159</v>
      </c>
      <c r="B972" s="17" t="s">
        <v>23</v>
      </c>
      <c r="C972" s="17" t="s">
        <v>19</v>
      </c>
      <c r="D972" s="17" t="s">
        <v>4405</v>
      </c>
      <c r="E972" s="17" t="s">
        <v>4412</v>
      </c>
      <c r="F972" s="19">
        <v>17100</v>
      </c>
      <c r="G972" s="19">
        <v>1428.5</v>
      </c>
      <c r="H972" s="20">
        <v>15671.5</v>
      </c>
    </row>
    <row r="973" spans="1:8" x14ac:dyDescent="0.25">
      <c r="A973" s="18" t="s">
        <v>1160</v>
      </c>
      <c r="B973" s="17" t="s">
        <v>27</v>
      </c>
      <c r="C973" s="17" t="s">
        <v>19</v>
      </c>
      <c r="D973" s="17" t="s">
        <v>4405</v>
      </c>
      <c r="E973" s="17" t="s">
        <v>4412</v>
      </c>
      <c r="F973" s="19">
        <v>13800</v>
      </c>
      <c r="G973" s="19">
        <v>1726.53</v>
      </c>
      <c r="H973" s="20">
        <v>12073.47</v>
      </c>
    </row>
    <row r="974" spans="1:8" x14ac:dyDescent="0.25">
      <c r="A974" s="18" t="s">
        <v>1161</v>
      </c>
      <c r="B974" s="17" t="s">
        <v>29</v>
      </c>
      <c r="C974" s="17" t="s">
        <v>19</v>
      </c>
      <c r="D974" s="17" t="s">
        <v>4405</v>
      </c>
      <c r="E974" s="17" t="s">
        <v>4412</v>
      </c>
      <c r="F974" s="19">
        <v>3300</v>
      </c>
      <c r="G974" s="19">
        <v>524.85</v>
      </c>
      <c r="H974" s="20">
        <v>2775.15</v>
      </c>
    </row>
    <row r="975" spans="1:8" x14ac:dyDescent="0.25">
      <c r="A975" s="18" t="s">
        <v>1162</v>
      </c>
      <c r="B975" s="17" t="s">
        <v>1163</v>
      </c>
      <c r="C975" s="17" t="s">
        <v>19</v>
      </c>
      <c r="D975" s="17" t="s">
        <v>4405</v>
      </c>
      <c r="E975" s="17" t="s">
        <v>4412</v>
      </c>
      <c r="F975" s="19">
        <v>5300</v>
      </c>
      <c r="G975" s="19">
        <v>666</v>
      </c>
      <c r="H975" s="20">
        <v>4634</v>
      </c>
    </row>
    <row r="976" spans="1:8" x14ac:dyDescent="0.25">
      <c r="A976" s="18" t="s">
        <v>0</v>
      </c>
      <c r="B976" s="17" t="s">
        <v>38</v>
      </c>
      <c r="C976" s="17" t="s">
        <v>0</v>
      </c>
      <c r="D976" s="17" t="s">
        <v>0</v>
      </c>
      <c r="E976" s="17" t="s">
        <v>0</v>
      </c>
      <c r="F976" s="19">
        <f>F975+F974+F973+F972+F971+F970+F969+F968+F967+F966+F965+F964</f>
        <v>354200</v>
      </c>
      <c r="G976" s="19">
        <f>G975+G974+G973+G972+G971+G970+G969+G968+G967+G966+G965+G964</f>
        <v>172723.44</v>
      </c>
      <c r="H976" s="20">
        <f>H975+H974+H973+H972+H971+H970+H969+H968+H967+H966+H965+H964</f>
        <v>181476.56</v>
      </c>
    </row>
    <row r="977" spans="1:8" x14ac:dyDescent="0.25">
      <c r="A977" s="18" t="s">
        <v>1164</v>
      </c>
      <c r="B977" s="17" t="s">
        <v>1154</v>
      </c>
      <c r="C977" s="17" t="s">
        <v>177</v>
      </c>
      <c r="D977" s="17" t="s">
        <v>4411</v>
      </c>
      <c r="E977" s="17" t="s">
        <v>4425</v>
      </c>
      <c r="F977" s="19">
        <v>67000</v>
      </c>
      <c r="G977" s="19">
        <v>49254.51</v>
      </c>
      <c r="H977" s="20">
        <v>17745.490000000002</v>
      </c>
    </row>
    <row r="978" spans="1:8" x14ac:dyDescent="0.25">
      <c r="A978" s="18" t="s">
        <v>1165</v>
      </c>
      <c r="B978" s="17" t="s">
        <v>1166</v>
      </c>
      <c r="C978" s="17" t="s">
        <v>41</v>
      </c>
      <c r="D978" s="17" t="s">
        <v>4405</v>
      </c>
      <c r="E978" s="17" t="s">
        <v>4412</v>
      </c>
      <c r="F978" s="19">
        <v>8400</v>
      </c>
      <c r="G978" s="19">
        <v>1187.96</v>
      </c>
      <c r="H978" s="20">
        <v>7212.04</v>
      </c>
    </row>
    <row r="979" spans="1:8" x14ac:dyDescent="0.25">
      <c r="A979" s="18" t="s">
        <v>0</v>
      </c>
      <c r="B979" s="17" t="s">
        <v>42</v>
      </c>
      <c r="C979" s="17" t="s">
        <v>0</v>
      </c>
      <c r="D979" s="17" t="s">
        <v>0</v>
      </c>
      <c r="E979" s="17" t="s">
        <v>0</v>
      </c>
      <c r="F979" s="19">
        <f>F978+F977</f>
        <v>75400</v>
      </c>
      <c r="G979" s="19">
        <f>G978+G977</f>
        <v>50442.47</v>
      </c>
      <c r="H979" s="20">
        <f>H978+H977</f>
        <v>24957.530000000002</v>
      </c>
    </row>
    <row r="980" spans="1:8" x14ac:dyDescent="0.25">
      <c r="A980" s="18" t="s">
        <v>0</v>
      </c>
      <c r="B980" s="17" t="s">
        <v>43</v>
      </c>
      <c r="C980" s="17" t="s">
        <v>0</v>
      </c>
      <c r="D980" s="17" t="s">
        <v>0</v>
      </c>
      <c r="E980" s="17" t="s">
        <v>0</v>
      </c>
      <c r="F980" s="19">
        <f>F979-F976</f>
        <v>-278800</v>
      </c>
      <c r="G980" s="19">
        <f>G979-G976</f>
        <v>-122280.97</v>
      </c>
      <c r="H980" s="20">
        <f>H979-H976</f>
        <v>-156519.03</v>
      </c>
    </row>
    <row r="981" spans="1:8" x14ac:dyDescent="0.25">
      <c r="A981" s="14" t="s">
        <v>1167</v>
      </c>
      <c r="B981" s="15" t="s">
        <v>1168</v>
      </c>
      <c r="C981" s="15" t="s">
        <v>0</v>
      </c>
      <c r="D981" s="15" t="s">
        <v>0</v>
      </c>
      <c r="E981" s="15" t="s">
        <v>0</v>
      </c>
      <c r="F981" s="8"/>
      <c r="G981" s="8"/>
      <c r="H981" s="9"/>
    </row>
    <row r="982" spans="1:8" x14ac:dyDescent="0.25">
      <c r="A982" s="16" t="s">
        <v>1169</v>
      </c>
      <c r="B982" s="17" t="s">
        <v>1168</v>
      </c>
      <c r="C982" s="17" t="s">
        <v>0</v>
      </c>
      <c r="D982" s="17" t="s">
        <v>0</v>
      </c>
      <c r="E982" s="17" t="s">
        <v>0</v>
      </c>
      <c r="F982" s="8"/>
      <c r="G982" s="8"/>
      <c r="H982" s="9"/>
    </row>
    <row r="983" spans="1:8" x14ac:dyDescent="0.25">
      <c r="A983" s="18" t="s">
        <v>1170</v>
      </c>
      <c r="B983" s="17" t="s">
        <v>1171</v>
      </c>
      <c r="C983" s="17" t="s">
        <v>243</v>
      </c>
      <c r="D983" s="17" t="s">
        <v>4411</v>
      </c>
      <c r="E983" s="17" t="s">
        <v>4425</v>
      </c>
      <c r="F983" s="19">
        <v>17000</v>
      </c>
      <c r="G983" s="19">
        <v>0</v>
      </c>
      <c r="H983" s="20">
        <v>17000</v>
      </c>
    </row>
    <row r="984" spans="1:8" x14ac:dyDescent="0.25">
      <c r="A984" s="18" t="s">
        <v>0</v>
      </c>
      <c r="B984" s="17" t="s">
        <v>38</v>
      </c>
      <c r="C984" s="17" t="s">
        <v>0</v>
      </c>
      <c r="D984" s="17" t="s">
        <v>0</v>
      </c>
      <c r="E984" s="17" t="s">
        <v>0</v>
      </c>
      <c r="F984" s="19">
        <f>F983</f>
        <v>17000</v>
      </c>
      <c r="G984" s="19">
        <f>G983</f>
        <v>0</v>
      </c>
      <c r="H984" s="20">
        <f>H983</f>
        <v>17000</v>
      </c>
    </row>
    <row r="985" spans="1:8" x14ac:dyDescent="0.25">
      <c r="A985" s="18" t="s">
        <v>0</v>
      </c>
      <c r="B985" s="17" t="s">
        <v>42</v>
      </c>
      <c r="C985" s="17" t="s">
        <v>0</v>
      </c>
      <c r="D985" s="17" t="s">
        <v>0</v>
      </c>
      <c r="E985" s="17" t="s">
        <v>0</v>
      </c>
      <c r="F985" s="19">
        <f>0</f>
        <v>0</v>
      </c>
      <c r="G985" s="19">
        <f>0</f>
        <v>0</v>
      </c>
      <c r="H985" s="20">
        <f>0</f>
        <v>0</v>
      </c>
    </row>
    <row r="986" spans="1:8" x14ac:dyDescent="0.25">
      <c r="A986" s="18" t="s">
        <v>0</v>
      </c>
      <c r="B986" s="17" t="s">
        <v>43</v>
      </c>
      <c r="C986" s="17" t="s">
        <v>0</v>
      </c>
      <c r="D986" s="17" t="s">
        <v>0</v>
      </c>
      <c r="E986" s="17" t="s">
        <v>0</v>
      </c>
      <c r="F986" s="19">
        <f>F985-F984</f>
        <v>-17000</v>
      </c>
      <c r="G986" s="19">
        <f>G985-G984</f>
        <v>0</v>
      </c>
      <c r="H986" s="20">
        <f>H985-H984</f>
        <v>-17000</v>
      </c>
    </row>
    <row r="987" spans="1:8" x14ac:dyDescent="0.25">
      <c r="A987" s="14" t="s">
        <v>1172</v>
      </c>
      <c r="B987" s="15" t="s">
        <v>1173</v>
      </c>
      <c r="C987" s="15" t="s">
        <v>0</v>
      </c>
      <c r="D987" s="15" t="s">
        <v>0</v>
      </c>
      <c r="E987" s="15" t="s">
        <v>0</v>
      </c>
      <c r="F987" s="8"/>
      <c r="G987" s="8"/>
      <c r="H987" s="9"/>
    </row>
    <row r="988" spans="1:8" x14ac:dyDescent="0.25">
      <c r="A988" s="16" t="s">
        <v>1174</v>
      </c>
      <c r="B988" s="17" t="s">
        <v>1173</v>
      </c>
      <c r="C988" s="17" t="s">
        <v>0</v>
      </c>
      <c r="D988" s="17" t="s">
        <v>0</v>
      </c>
      <c r="E988" s="17" t="s">
        <v>0</v>
      </c>
      <c r="F988" s="8"/>
      <c r="G988" s="8"/>
      <c r="H988" s="9"/>
    </row>
    <row r="989" spans="1:8" x14ac:dyDescent="0.25">
      <c r="A989" s="18" t="s">
        <v>1175</v>
      </c>
      <c r="B989" s="17" t="s">
        <v>844</v>
      </c>
      <c r="C989" s="17" t="s">
        <v>243</v>
      </c>
      <c r="D989" s="17" t="s">
        <v>4411</v>
      </c>
      <c r="E989" s="17" t="s">
        <v>4425</v>
      </c>
      <c r="F989" s="19">
        <v>72699800</v>
      </c>
      <c r="G989" s="19">
        <v>76284886.069999993</v>
      </c>
      <c r="H989" s="20">
        <v>-3585086.07</v>
      </c>
    </row>
    <row r="990" spans="1:8" x14ac:dyDescent="0.25">
      <c r="A990" s="18" t="s">
        <v>1176</v>
      </c>
      <c r="B990" s="17" t="s">
        <v>173</v>
      </c>
      <c r="C990" s="17" t="s">
        <v>243</v>
      </c>
      <c r="D990" s="17" t="s">
        <v>4411</v>
      </c>
      <c r="E990" s="17" t="s">
        <v>4425</v>
      </c>
      <c r="F990" s="19">
        <v>6791100</v>
      </c>
      <c r="G990" s="19">
        <v>6541000.0199999996</v>
      </c>
      <c r="H990" s="20">
        <v>250099.98</v>
      </c>
    </row>
    <row r="991" spans="1:8" x14ac:dyDescent="0.25">
      <c r="A991" s="18" t="s">
        <v>1177</v>
      </c>
      <c r="B991" s="17" t="s">
        <v>1041</v>
      </c>
      <c r="C991" s="17" t="s">
        <v>243</v>
      </c>
      <c r="D991" s="17" t="s">
        <v>4411</v>
      </c>
      <c r="E991" s="17" t="s">
        <v>4425</v>
      </c>
      <c r="F991" s="19">
        <v>1500</v>
      </c>
      <c r="G991" s="19">
        <v>0</v>
      </c>
      <c r="H991" s="20">
        <v>1500</v>
      </c>
    </row>
    <row r="992" spans="1:8" x14ac:dyDescent="0.25">
      <c r="A992" s="18" t="s">
        <v>1178</v>
      </c>
      <c r="B992" s="17" t="s">
        <v>37</v>
      </c>
      <c r="C992" s="17" t="s">
        <v>243</v>
      </c>
      <c r="D992" s="17" t="s">
        <v>4411</v>
      </c>
      <c r="E992" s="17" t="s">
        <v>4425</v>
      </c>
      <c r="F992" s="19">
        <v>4933900</v>
      </c>
      <c r="G992" s="19">
        <v>2782798.78</v>
      </c>
      <c r="H992" s="20">
        <v>2151101.2200000002</v>
      </c>
    </row>
    <row r="993" spans="1:8" x14ac:dyDescent="0.25">
      <c r="A993" s="18" t="s">
        <v>1179</v>
      </c>
      <c r="B993" s="17" t="s">
        <v>1180</v>
      </c>
      <c r="C993" s="17" t="s">
        <v>48</v>
      </c>
      <c r="D993" s="17" t="s">
        <v>4411</v>
      </c>
      <c r="E993" s="17" t="s">
        <v>4425</v>
      </c>
      <c r="F993" s="19">
        <v>100000</v>
      </c>
      <c r="G993" s="19">
        <v>579383.62</v>
      </c>
      <c r="H993" s="20">
        <v>-479383.62</v>
      </c>
    </row>
    <row r="994" spans="1:8" x14ac:dyDescent="0.25">
      <c r="A994" s="18" t="s">
        <v>0</v>
      </c>
      <c r="B994" s="17" t="s">
        <v>38</v>
      </c>
      <c r="C994" s="17" t="s">
        <v>0</v>
      </c>
      <c r="D994" s="17" t="s">
        <v>0</v>
      </c>
      <c r="E994" s="17" t="s">
        <v>0</v>
      </c>
      <c r="F994" s="19">
        <f>F993+F992+F991+F990+F989</f>
        <v>84526300</v>
      </c>
      <c r="G994" s="19">
        <f>G993+G992+G991+G990+G989</f>
        <v>86188068.489999995</v>
      </c>
      <c r="H994" s="20">
        <f>H993+H992+H991+H990+H989</f>
        <v>-1661768.4899999998</v>
      </c>
    </row>
    <row r="995" spans="1:8" x14ac:dyDescent="0.25">
      <c r="A995" s="18" t="s">
        <v>1181</v>
      </c>
      <c r="B995" s="17" t="s">
        <v>1182</v>
      </c>
      <c r="C995" s="17" t="s">
        <v>177</v>
      </c>
      <c r="D995" s="17" t="s">
        <v>4411</v>
      </c>
      <c r="E995" s="17" t="s">
        <v>4425</v>
      </c>
      <c r="F995" s="19">
        <v>71746300</v>
      </c>
      <c r="G995" s="19">
        <v>83058167.709999993</v>
      </c>
      <c r="H995" s="20">
        <v>-11311867.710000001</v>
      </c>
    </row>
    <row r="996" spans="1:8" x14ac:dyDescent="0.25">
      <c r="A996" s="18" t="s">
        <v>1183</v>
      </c>
      <c r="B996" s="17" t="s">
        <v>1184</v>
      </c>
      <c r="C996" s="17" t="s">
        <v>177</v>
      </c>
      <c r="D996" s="17" t="s">
        <v>4411</v>
      </c>
      <c r="E996" s="17" t="s">
        <v>4425</v>
      </c>
      <c r="F996" s="19">
        <v>70000</v>
      </c>
      <c r="G996" s="19">
        <v>101321.11</v>
      </c>
      <c r="H996" s="20">
        <v>-31321.11</v>
      </c>
    </row>
    <row r="997" spans="1:8" x14ac:dyDescent="0.25">
      <c r="A997" s="18" t="s">
        <v>1185</v>
      </c>
      <c r="B997" s="17" t="s">
        <v>40</v>
      </c>
      <c r="C997" s="17" t="s">
        <v>41</v>
      </c>
      <c r="D997" s="17" t="s">
        <v>4411</v>
      </c>
      <c r="E997" s="17" t="s">
        <v>4425</v>
      </c>
      <c r="F997" s="19">
        <v>12598400</v>
      </c>
      <c r="G997" s="19">
        <v>6671029.8899999997</v>
      </c>
      <c r="H997" s="20">
        <v>5927370.1100000003</v>
      </c>
    </row>
    <row r="998" spans="1:8" x14ac:dyDescent="0.25">
      <c r="A998" s="18" t="s">
        <v>1186</v>
      </c>
      <c r="B998" s="17" t="s">
        <v>1187</v>
      </c>
      <c r="C998" s="17" t="s">
        <v>41</v>
      </c>
      <c r="D998" s="17" t="s">
        <v>4411</v>
      </c>
      <c r="E998" s="17" t="s">
        <v>4425</v>
      </c>
      <c r="F998" s="19">
        <v>10000</v>
      </c>
      <c r="G998" s="19">
        <v>6907.32</v>
      </c>
      <c r="H998" s="20">
        <v>3092.68</v>
      </c>
    </row>
    <row r="999" spans="1:8" x14ac:dyDescent="0.25">
      <c r="A999" s="18" t="s">
        <v>0</v>
      </c>
      <c r="B999" s="17" t="s">
        <v>42</v>
      </c>
      <c r="C999" s="17" t="s">
        <v>0</v>
      </c>
      <c r="D999" s="17" t="s">
        <v>0</v>
      </c>
      <c r="E999" s="17" t="s">
        <v>0</v>
      </c>
      <c r="F999" s="19">
        <f>F998+F997+F996+F995</f>
        <v>84424700</v>
      </c>
      <c r="G999" s="19">
        <f>G998+G997+G996+G995</f>
        <v>89837426.030000001</v>
      </c>
      <c r="H999" s="20">
        <f>H998+H997+H996+H995</f>
        <v>-5412726.0300000012</v>
      </c>
    </row>
    <row r="1000" spans="1:8" x14ac:dyDescent="0.25">
      <c r="A1000" s="18" t="s">
        <v>0</v>
      </c>
      <c r="B1000" s="17" t="s">
        <v>43</v>
      </c>
      <c r="C1000" s="17" t="s">
        <v>0</v>
      </c>
      <c r="D1000" s="17" t="s">
        <v>0</v>
      </c>
      <c r="E1000" s="17" t="s">
        <v>0</v>
      </c>
      <c r="F1000" s="19">
        <f>F999-F994</f>
        <v>-101600</v>
      </c>
      <c r="G1000" s="19">
        <f>G999-G994</f>
        <v>3649357.5400000066</v>
      </c>
      <c r="H1000" s="20">
        <f>H999-H994</f>
        <v>-3750957.5400000014</v>
      </c>
    </row>
    <row r="1001" spans="1:8" x14ac:dyDescent="0.25">
      <c r="A1001" s="12" t="s">
        <v>1188</v>
      </c>
      <c r="B1001" s="13" t="s">
        <v>1189</v>
      </c>
      <c r="C1001" s="13" t="s">
        <v>0</v>
      </c>
      <c r="D1001" s="13" t="s">
        <v>0</v>
      </c>
      <c r="E1001" s="13" t="s">
        <v>0</v>
      </c>
      <c r="F1001" s="8"/>
      <c r="G1001" s="8"/>
      <c r="H1001" s="9"/>
    </row>
    <row r="1002" spans="1:8" x14ac:dyDescent="0.25">
      <c r="A1002" s="14" t="s">
        <v>1190</v>
      </c>
      <c r="B1002" s="15" t="s">
        <v>1191</v>
      </c>
      <c r="C1002" s="15" t="s">
        <v>0</v>
      </c>
      <c r="D1002" s="15" t="s">
        <v>0</v>
      </c>
      <c r="E1002" s="15" t="s">
        <v>0</v>
      </c>
      <c r="F1002" s="8"/>
      <c r="G1002" s="8"/>
      <c r="H1002" s="9"/>
    </row>
    <row r="1003" spans="1:8" x14ac:dyDescent="0.25">
      <c r="A1003" s="16" t="s">
        <v>1192</v>
      </c>
      <c r="B1003" s="17" t="s">
        <v>1193</v>
      </c>
      <c r="C1003" s="17" t="s">
        <v>0</v>
      </c>
      <c r="D1003" s="17" t="s">
        <v>0</v>
      </c>
      <c r="E1003" s="17" t="s">
        <v>0</v>
      </c>
      <c r="F1003" s="8"/>
      <c r="G1003" s="8"/>
      <c r="H1003" s="9"/>
    </row>
    <row r="1004" spans="1:8" x14ac:dyDescent="0.25">
      <c r="A1004" s="18" t="s">
        <v>1194</v>
      </c>
      <c r="B1004" s="17" t="s">
        <v>1195</v>
      </c>
      <c r="C1004" s="17" t="s">
        <v>54</v>
      </c>
      <c r="D1004" s="17" t="s">
        <v>4411</v>
      </c>
      <c r="E1004" s="17" t="s">
        <v>4425</v>
      </c>
      <c r="F1004" s="19">
        <v>52193200</v>
      </c>
      <c r="G1004" s="19">
        <v>39118427.93</v>
      </c>
      <c r="H1004" s="20">
        <v>13074772.07</v>
      </c>
    </row>
    <row r="1005" spans="1:8" x14ac:dyDescent="0.25">
      <c r="A1005" s="18" t="s">
        <v>1196</v>
      </c>
      <c r="B1005" s="17" t="s">
        <v>1197</v>
      </c>
      <c r="C1005" s="17" t="s">
        <v>54</v>
      </c>
      <c r="D1005" s="17" t="s">
        <v>4411</v>
      </c>
      <c r="E1005" s="17" t="s">
        <v>4425</v>
      </c>
      <c r="F1005" s="19">
        <v>55584000</v>
      </c>
      <c r="G1005" s="19">
        <v>67507600.780000001</v>
      </c>
      <c r="H1005" s="20">
        <v>-11923600.779999999</v>
      </c>
    </row>
    <row r="1006" spans="1:8" x14ac:dyDescent="0.25">
      <c r="A1006" s="18" t="s">
        <v>1198</v>
      </c>
      <c r="B1006" s="17" t="s">
        <v>1199</v>
      </c>
      <c r="C1006" s="17" t="s">
        <v>54</v>
      </c>
      <c r="D1006" s="17" t="s">
        <v>4411</v>
      </c>
      <c r="E1006" s="17" t="s">
        <v>4425</v>
      </c>
      <c r="F1006" s="19">
        <v>3621800</v>
      </c>
      <c r="G1006" s="19">
        <v>4132904.24</v>
      </c>
      <c r="H1006" s="20">
        <v>-511104.24</v>
      </c>
    </row>
    <row r="1007" spans="1:8" x14ac:dyDescent="0.25">
      <c r="A1007" s="18" t="s">
        <v>1200</v>
      </c>
      <c r="B1007" s="17" t="s">
        <v>1201</v>
      </c>
      <c r="C1007" s="17" t="s">
        <v>54</v>
      </c>
      <c r="D1007" s="17" t="s">
        <v>4411</v>
      </c>
      <c r="E1007" s="17" t="s">
        <v>4425</v>
      </c>
      <c r="F1007" s="19">
        <v>3567000</v>
      </c>
      <c r="G1007" s="19">
        <v>1791399.62</v>
      </c>
      <c r="H1007" s="20">
        <v>1775600.38</v>
      </c>
    </row>
    <row r="1008" spans="1:8" x14ac:dyDescent="0.25">
      <c r="A1008" s="18" t="s">
        <v>1202</v>
      </c>
      <c r="B1008" s="17" t="s">
        <v>1203</v>
      </c>
      <c r="C1008" s="17" t="s">
        <v>54</v>
      </c>
      <c r="D1008" s="17" t="s">
        <v>4411</v>
      </c>
      <c r="E1008" s="17" t="s">
        <v>4425</v>
      </c>
      <c r="F1008" s="19">
        <v>705000</v>
      </c>
      <c r="G1008" s="19">
        <v>818146.43</v>
      </c>
      <c r="H1008" s="20">
        <v>-113146.43</v>
      </c>
    </row>
    <row r="1009" spans="1:8" x14ac:dyDescent="0.25">
      <c r="A1009" s="18" t="s">
        <v>1204</v>
      </c>
      <c r="B1009" s="17" t="s">
        <v>1205</v>
      </c>
      <c r="C1009" s="17" t="s">
        <v>54</v>
      </c>
      <c r="D1009" s="17" t="s">
        <v>4411</v>
      </c>
      <c r="E1009" s="17" t="s">
        <v>4425</v>
      </c>
      <c r="F1009" s="19">
        <v>425300</v>
      </c>
      <c r="G1009" s="19">
        <v>237721.05</v>
      </c>
      <c r="H1009" s="20">
        <v>187578.95</v>
      </c>
    </row>
    <row r="1010" spans="1:8" x14ac:dyDescent="0.25">
      <c r="A1010" s="18" t="s">
        <v>1206</v>
      </c>
      <c r="B1010" s="17" t="s">
        <v>1207</v>
      </c>
      <c r="C1010" s="17" t="s">
        <v>54</v>
      </c>
      <c r="D1010" s="17" t="s">
        <v>4411</v>
      </c>
      <c r="E1010" s="17" t="s">
        <v>4425</v>
      </c>
      <c r="F1010" s="19">
        <v>535200</v>
      </c>
      <c r="G1010" s="19">
        <v>454787.6</v>
      </c>
      <c r="H1010" s="20">
        <v>80412.399999999994</v>
      </c>
    </row>
    <row r="1011" spans="1:8" x14ac:dyDescent="0.25">
      <c r="A1011" s="18" t="s">
        <v>1208</v>
      </c>
      <c r="B1011" s="17" t="s">
        <v>1209</v>
      </c>
      <c r="C1011" s="17" t="s">
        <v>66</v>
      </c>
      <c r="D1011" s="17" t="s">
        <v>4411</v>
      </c>
      <c r="E1011" s="17" t="s">
        <v>4425</v>
      </c>
      <c r="F1011" s="19">
        <v>1641400</v>
      </c>
      <c r="G1011" s="19">
        <v>1014297.4</v>
      </c>
      <c r="H1011" s="20">
        <v>627102.6</v>
      </c>
    </row>
    <row r="1012" spans="1:8" x14ac:dyDescent="0.25">
      <c r="A1012" s="18" t="s">
        <v>1210</v>
      </c>
      <c r="B1012" s="17" t="s">
        <v>1211</v>
      </c>
      <c r="C1012" s="17" t="s">
        <v>61</v>
      </c>
      <c r="D1012" s="17" t="s">
        <v>4411</v>
      </c>
      <c r="E1012" s="17" t="s">
        <v>4425</v>
      </c>
      <c r="F1012" s="19">
        <v>61800</v>
      </c>
      <c r="G1012" s="19">
        <v>39617.97</v>
      </c>
      <c r="H1012" s="20">
        <v>22182.03</v>
      </c>
    </row>
    <row r="1013" spans="1:8" x14ac:dyDescent="0.25">
      <c r="A1013" s="18" t="s">
        <v>1212</v>
      </c>
      <c r="B1013" s="17" t="s">
        <v>1213</v>
      </c>
      <c r="C1013" s="17" t="s">
        <v>61</v>
      </c>
      <c r="D1013" s="17" t="s">
        <v>4411</v>
      </c>
      <c r="E1013" s="17" t="s">
        <v>4425</v>
      </c>
      <c r="F1013" s="19">
        <v>55700</v>
      </c>
      <c r="G1013" s="19">
        <v>72661.87</v>
      </c>
      <c r="H1013" s="20">
        <v>-16961.87</v>
      </c>
    </row>
    <row r="1014" spans="1:8" x14ac:dyDescent="0.25">
      <c r="A1014" s="18" t="s">
        <v>1214</v>
      </c>
      <c r="B1014" s="17" t="s">
        <v>1215</v>
      </c>
      <c r="C1014" s="17" t="s">
        <v>66</v>
      </c>
      <c r="D1014" s="17" t="s">
        <v>4411</v>
      </c>
      <c r="E1014" s="17" t="s">
        <v>4425</v>
      </c>
      <c r="F1014" s="19">
        <v>1455900</v>
      </c>
      <c r="G1014" s="19">
        <v>1107206.8899999999</v>
      </c>
      <c r="H1014" s="20">
        <v>348693.11</v>
      </c>
    </row>
    <row r="1015" spans="1:8" x14ac:dyDescent="0.25">
      <c r="A1015" s="18" t="s">
        <v>1216</v>
      </c>
      <c r="B1015" s="17" t="s">
        <v>1217</v>
      </c>
      <c r="C1015" s="17" t="s">
        <v>66</v>
      </c>
      <c r="D1015" s="17" t="s">
        <v>4411</v>
      </c>
      <c r="E1015" s="17" t="s">
        <v>4425</v>
      </c>
      <c r="F1015" s="19">
        <v>214400</v>
      </c>
      <c r="G1015" s="19">
        <v>1689464.64</v>
      </c>
      <c r="H1015" s="20">
        <v>-1475064.64</v>
      </c>
    </row>
    <row r="1016" spans="1:8" x14ac:dyDescent="0.25">
      <c r="A1016" s="18" t="s">
        <v>1218</v>
      </c>
      <c r="B1016" s="17" t="s">
        <v>1219</v>
      </c>
      <c r="C1016" s="17" t="s">
        <v>66</v>
      </c>
      <c r="D1016" s="17" t="s">
        <v>4411</v>
      </c>
      <c r="E1016" s="17" t="s">
        <v>4425</v>
      </c>
      <c r="F1016" s="19">
        <v>2584600</v>
      </c>
      <c r="G1016" s="19">
        <v>2877666.27</v>
      </c>
      <c r="H1016" s="20">
        <v>-293066.27</v>
      </c>
    </row>
    <row r="1017" spans="1:8" x14ac:dyDescent="0.25">
      <c r="A1017" s="18" t="s">
        <v>1220</v>
      </c>
      <c r="B1017" s="17" t="s">
        <v>1221</v>
      </c>
      <c r="C1017" s="17" t="s">
        <v>66</v>
      </c>
      <c r="D1017" s="17" t="s">
        <v>4411</v>
      </c>
      <c r="E1017" s="17" t="s">
        <v>4425</v>
      </c>
      <c r="F1017" s="19">
        <v>13332200</v>
      </c>
      <c r="G1017" s="19">
        <v>15023272.880000001</v>
      </c>
      <c r="H1017" s="20">
        <v>-1691072.88</v>
      </c>
    </row>
    <row r="1018" spans="1:8" x14ac:dyDescent="0.25">
      <c r="A1018" s="18" t="s">
        <v>1222</v>
      </c>
      <c r="B1018" s="17" t="s">
        <v>1223</v>
      </c>
      <c r="C1018" s="17" t="s">
        <v>66</v>
      </c>
      <c r="D1018" s="17" t="s">
        <v>4411</v>
      </c>
      <c r="E1018" s="17" t="s">
        <v>4425</v>
      </c>
      <c r="F1018" s="19">
        <v>687300</v>
      </c>
      <c r="G1018" s="19">
        <v>824879.81</v>
      </c>
      <c r="H1018" s="20">
        <v>-137579.81</v>
      </c>
    </row>
    <row r="1019" spans="1:8" x14ac:dyDescent="0.25">
      <c r="A1019" s="18" t="s">
        <v>1224</v>
      </c>
      <c r="B1019" s="17" t="s">
        <v>1225</v>
      </c>
      <c r="C1019" s="17" t="s">
        <v>66</v>
      </c>
      <c r="D1019" s="17" t="s">
        <v>4411</v>
      </c>
      <c r="E1019" s="17" t="s">
        <v>4425</v>
      </c>
      <c r="F1019" s="19">
        <v>50000</v>
      </c>
      <c r="G1019" s="19">
        <v>39878.94</v>
      </c>
      <c r="H1019" s="20">
        <v>10121.06</v>
      </c>
    </row>
    <row r="1020" spans="1:8" x14ac:dyDescent="0.25">
      <c r="A1020" s="18" t="s">
        <v>1226</v>
      </c>
      <c r="B1020" s="17" t="s">
        <v>1227</v>
      </c>
      <c r="C1020" s="17" t="s">
        <v>66</v>
      </c>
      <c r="D1020" s="17" t="s">
        <v>4411</v>
      </c>
      <c r="E1020" s="17" t="s">
        <v>4425</v>
      </c>
      <c r="F1020" s="19">
        <v>181800</v>
      </c>
      <c r="G1020" s="19">
        <v>197135.41</v>
      </c>
      <c r="H1020" s="20">
        <v>-15335.41</v>
      </c>
    </row>
    <row r="1021" spans="1:8" x14ac:dyDescent="0.25">
      <c r="A1021" s="18" t="s">
        <v>1228</v>
      </c>
      <c r="B1021" s="17" t="s">
        <v>1229</v>
      </c>
      <c r="C1021" s="17" t="s">
        <v>66</v>
      </c>
      <c r="D1021" s="17" t="s">
        <v>4411</v>
      </c>
      <c r="E1021" s="17" t="s">
        <v>4425</v>
      </c>
      <c r="F1021" s="19">
        <v>1000</v>
      </c>
      <c r="G1021" s="19">
        <v>0</v>
      </c>
      <c r="H1021" s="20">
        <v>1000</v>
      </c>
    </row>
    <row r="1022" spans="1:8" x14ac:dyDescent="0.25">
      <c r="A1022" s="18" t="s">
        <v>1230</v>
      </c>
      <c r="B1022" s="17" t="s">
        <v>27</v>
      </c>
      <c r="C1022" s="17" t="s">
        <v>66</v>
      </c>
      <c r="D1022" s="17" t="s">
        <v>4411</v>
      </c>
      <c r="E1022" s="17" t="s">
        <v>4425</v>
      </c>
      <c r="F1022" s="19">
        <v>875600</v>
      </c>
      <c r="G1022" s="19">
        <v>862659.61</v>
      </c>
      <c r="H1022" s="20">
        <v>12940.39</v>
      </c>
    </row>
    <row r="1023" spans="1:8" x14ac:dyDescent="0.25">
      <c r="A1023" s="18" t="s">
        <v>0</v>
      </c>
      <c r="B1023" s="17" t="s">
        <v>38</v>
      </c>
      <c r="C1023" s="17" t="s">
        <v>0</v>
      </c>
      <c r="D1023" s="17" t="s">
        <v>0</v>
      </c>
      <c r="E1023" s="17" t="s">
        <v>0</v>
      </c>
      <c r="F1023" s="19">
        <f>F1022+F1021+F1020+F1019+F1018+F1017+F1016+F1015+F1014+F1013+F1012+F1011+F1010+F1009+F1008+F1007+F1006+F1005+F1004</f>
        <v>137773200</v>
      </c>
      <c r="G1023" s="19">
        <f>G1022+G1021+G1020+G1019+G1018+G1017+G1016+G1015+G1014+G1013+G1012+G1011+G1010+G1009+G1008+G1007+G1006+G1005+G1004</f>
        <v>137809729.34</v>
      </c>
      <c r="H1023" s="20">
        <f>H1022+H1021+H1020+H1019+H1018+H1017+H1016+H1015+H1014+H1013+H1012+H1011+H1010+H1009+H1008+H1007+H1006+H1005+H1004</f>
        <v>-36529.339999999851</v>
      </c>
    </row>
    <row r="1024" spans="1:8" x14ac:dyDescent="0.25">
      <c r="A1024" s="18" t="s">
        <v>1231</v>
      </c>
      <c r="B1024" s="17" t="s">
        <v>1182</v>
      </c>
      <c r="C1024" s="17" t="s">
        <v>177</v>
      </c>
      <c r="D1024" s="17" t="s">
        <v>4411</v>
      </c>
      <c r="E1024" s="17" t="s">
        <v>4425</v>
      </c>
      <c r="F1024" s="19">
        <v>136855400</v>
      </c>
      <c r="G1024" s="19">
        <v>138216688.58000001</v>
      </c>
      <c r="H1024" s="20">
        <v>-1361288.58</v>
      </c>
    </row>
    <row r="1025" spans="1:8" x14ac:dyDescent="0.25">
      <c r="A1025" s="18" t="s">
        <v>0</v>
      </c>
      <c r="B1025" s="17" t="s">
        <v>42</v>
      </c>
      <c r="C1025" s="17" t="s">
        <v>0</v>
      </c>
      <c r="D1025" s="17" t="s">
        <v>0</v>
      </c>
      <c r="E1025" s="17" t="s">
        <v>0</v>
      </c>
      <c r="F1025" s="19">
        <f>F1024</f>
        <v>136855400</v>
      </c>
      <c r="G1025" s="19">
        <f>G1024</f>
        <v>138216688.58000001</v>
      </c>
      <c r="H1025" s="20">
        <f>H1024</f>
        <v>-1361288.58</v>
      </c>
    </row>
    <row r="1026" spans="1:8" x14ac:dyDescent="0.25">
      <c r="A1026" s="18" t="s">
        <v>0</v>
      </c>
      <c r="B1026" s="17" t="s">
        <v>43</v>
      </c>
      <c r="C1026" s="17" t="s">
        <v>0</v>
      </c>
      <c r="D1026" s="17" t="s">
        <v>0</v>
      </c>
      <c r="E1026" s="17" t="s">
        <v>0</v>
      </c>
      <c r="F1026" s="19">
        <f>F1025-F1023</f>
        <v>-917800</v>
      </c>
      <c r="G1026" s="19">
        <f>G1025-G1023</f>
        <v>406959.24000000954</v>
      </c>
      <c r="H1026" s="20">
        <f>H1025-H1023</f>
        <v>-1324759.2400000002</v>
      </c>
    </row>
    <row r="1027" spans="1:8" x14ac:dyDescent="0.25">
      <c r="A1027" s="16" t="s">
        <v>1232</v>
      </c>
      <c r="B1027" s="17" t="s">
        <v>1056</v>
      </c>
      <c r="C1027" s="17" t="s">
        <v>0</v>
      </c>
      <c r="D1027" s="17" t="s">
        <v>0</v>
      </c>
      <c r="E1027" s="17" t="s">
        <v>0</v>
      </c>
      <c r="F1027" s="8"/>
      <c r="G1027" s="8"/>
      <c r="H1027" s="9"/>
    </row>
    <row r="1028" spans="1:8" x14ac:dyDescent="0.25">
      <c r="A1028" s="18" t="s">
        <v>1233</v>
      </c>
      <c r="B1028" s="17" t="s">
        <v>1058</v>
      </c>
      <c r="C1028" s="17" t="s">
        <v>1036</v>
      </c>
      <c r="D1028" s="17" t="s">
        <v>4411</v>
      </c>
      <c r="E1028" s="17" t="s">
        <v>4425</v>
      </c>
      <c r="F1028" s="19">
        <v>5000</v>
      </c>
      <c r="G1028" s="19">
        <v>4250</v>
      </c>
      <c r="H1028" s="20">
        <v>750</v>
      </c>
    </row>
    <row r="1029" spans="1:8" x14ac:dyDescent="0.25">
      <c r="A1029" s="18" t="s">
        <v>0</v>
      </c>
      <c r="B1029" s="17" t="s">
        <v>38</v>
      </c>
      <c r="C1029" s="17" t="s">
        <v>0</v>
      </c>
      <c r="D1029" s="17" t="s">
        <v>0</v>
      </c>
      <c r="E1029" s="17" t="s">
        <v>0</v>
      </c>
      <c r="F1029" s="19">
        <f>F1028</f>
        <v>5000</v>
      </c>
      <c r="G1029" s="19">
        <f>G1028</f>
        <v>4250</v>
      </c>
      <c r="H1029" s="20">
        <f>H1028</f>
        <v>750</v>
      </c>
    </row>
    <row r="1030" spans="1:8" x14ac:dyDescent="0.25">
      <c r="A1030" s="18" t="s">
        <v>1234</v>
      </c>
      <c r="B1030" s="17" t="s">
        <v>1235</v>
      </c>
      <c r="C1030" s="17" t="s">
        <v>41</v>
      </c>
      <c r="D1030" s="17" t="s">
        <v>4411</v>
      </c>
      <c r="E1030" s="17" t="s">
        <v>4425</v>
      </c>
      <c r="F1030" s="19">
        <v>100</v>
      </c>
      <c r="G1030" s="19">
        <v>1000</v>
      </c>
      <c r="H1030" s="20">
        <v>-900</v>
      </c>
    </row>
    <row r="1031" spans="1:8" x14ac:dyDescent="0.25">
      <c r="A1031" s="18" t="s">
        <v>1236</v>
      </c>
      <c r="B1031" s="17" t="s">
        <v>1237</v>
      </c>
      <c r="C1031" s="17" t="s">
        <v>1238</v>
      </c>
      <c r="D1031" s="17" t="s">
        <v>4411</v>
      </c>
      <c r="E1031" s="17" t="s">
        <v>4425</v>
      </c>
      <c r="F1031" s="19">
        <v>11000</v>
      </c>
      <c r="G1031" s="19">
        <v>2950</v>
      </c>
      <c r="H1031" s="20">
        <v>8050</v>
      </c>
    </row>
    <row r="1032" spans="1:8" x14ac:dyDescent="0.25">
      <c r="A1032" s="18" t="s">
        <v>0</v>
      </c>
      <c r="B1032" s="17" t="s">
        <v>42</v>
      </c>
      <c r="C1032" s="17" t="s">
        <v>0</v>
      </c>
      <c r="D1032" s="17" t="s">
        <v>0</v>
      </c>
      <c r="E1032" s="17" t="s">
        <v>0</v>
      </c>
      <c r="F1032" s="19">
        <f>F1031+F1030</f>
        <v>11100</v>
      </c>
      <c r="G1032" s="19">
        <f>G1031+G1030</f>
        <v>3950</v>
      </c>
      <c r="H1032" s="20">
        <f>H1031+H1030</f>
        <v>7150</v>
      </c>
    </row>
    <row r="1033" spans="1:8" x14ac:dyDescent="0.25">
      <c r="A1033" s="18" t="s">
        <v>0</v>
      </c>
      <c r="B1033" s="17" t="s">
        <v>43</v>
      </c>
      <c r="C1033" s="17" t="s">
        <v>0</v>
      </c>
      <c r="D1033" s="17" t="s">
        <v>0</v>
      </c>
      <c r="E1033" s="17" t="s">
        <v>0</v>
      </c>
      <c r="F1033" s="19">
        <f>F1032-F1029</f>
        <v>6100</v>
      </c>
      <c r="G1033" s="19">
        <f>G1032-G1029</f>
        <v>-300</v>
      </c>
      <c r="H1033" s="20">
        <f>H1032-H1029</f>
        <v>6400</v>
      </c>
    </row>
    <row r="1034" spans="1:8" x14ac:dyDescent="0.25">
      <c r="A1034" s="16" t="s">
        <v>1239</v>
      </c>
      <c r="B1034" s="17" t="s">
        <v>1240</v>
      </c>
      <c r="C1034" s="17" t="s">
        <v>0</v>
      </c>
      <c r="D1034" s="17" t="s">
        <v>0</v>
      </c>
      <c r="E1034" s="17" t="s">
        <v>0</v>
      </c>
      <c r="F1034" s="8"/>
      <c r="G1034" s="8"/>
      <c r="H1034" s="9"/>
    </row>
    <row r="1035" spans="1:8" x14ac:dyDescent="0.25">
      <c r="A1035" s="18" t="s">
        <v>1241</v>
      </c>
      <c r="B1035" s="17" t="s">
        <v>1242</v>
      </c>
      <c r="C1035" s="17" t="s">
        <v>48</v>
      </c>
      <c r="D1035" s="17" t="s">
        <v>4411</v>
      </c>
      <c r="E1035" s="17" t="s">
        <v>4425</v>
      </c>
      <c r="F1035" s="19">
        <v>100</v>
      </c>
      <c r="G1035" s="19">
        <v>2588816.08</v>
      </c>
      <c r="H1035" s="20">
        <v>-2588716.08</v>
      </c>
    </row>
    <row r="1036" spans="1:8" x14ac:dyDescent="0.25">
      <c r="A1036" s="18" t="s">
        <v>1243</v>
      </c>
      <c r="B1036" s="17" t="s">
        <v>1244</v>
      </c>
      <c r="C1036" s="17" t="s">
        <v>1245</v>
      </c>
      <c r="D1036" s="17" t="s">
        <v>4411</v>
      </c>
      <c r="E1036" s="17" t="s">
        <v>4425</v>
      </c>
      <c r="F1036" s="19">
        <v>990000</v>
      </c>
      <c r="G1036" s="19">
        <v>304266.78999999998</v>
      </c>
      <c r="H1036" s="20">
        <v>685733.21</v>
      </c>
    </row>
    <row r="1037" spans="1:8" x14ac:dyDescent="0.25">
      <c r="A1037" s="18" t="s">
        <v>1246</v>
      </c>
      <c r="B1037" s="17" t="s">
        <v>1247</v>
      </c>
      <c r="C1037" s="17" t="s">
        <v>1245</v>
      </c>
      <c r="D1037" s="17" t="s">
        <v>4411</v>
      </c>
      <c r="E1037" s="17" t="s">
        <v>4425</v>
      </c>
      <c r="F1037" s="19">
        <v>100</v>
      </c>
      <c r="G1037" s="19">
        <v>3038675.12</v>
      </c>
      <c r="H1037" s="20">
        <v>-3038575.12</v>
      </c>
    </row>
    <row r="1038" spans="1:8" x14ac:dyDescent="0.25">
      <c r="A1038" s="18" t="s">
        <v>1248</v>
      </c>
      <c r="B1038" s="17" t="s">
        <v>1249</v>
      </c>
      <c r="C1038" s="17" t="s">
        <v>1245</v>
      </c>
      <c r="D1038" s="17" t="s">
        <v>4411</v>
      </c>
      <c r="E1038" s="17" t="s">
        <v>4425</v>
      </c>
      <c r="F1038" s="19">
        <v>1000000</v>
      </c>
      <c r="G1038" s="19">
        <v>68500</v>
      </c>
      <c r="H1038" s="20">
        <v>931500</v>
      </c>
    </row>
    <row r="1039" spans="1:8" x14ac:dyDescent="0.25">
      <c r="A1039" s="18" t="s">
        <v>1250</v>
      </c>
      <c r="B1039" s="17" t="s">
        <v>1251</v>
      </c>
      <c r="C1039" s="17" t="s">
        <v>1245</v>
      </c>
      <c r="D1039" s="17" t="s">
        <v>4411</v>
      </c>
      <c r="E1039" s="17" t="s">
        <v>4425</v>
      </c>
      <c r="F1039" s="19">
        <v>6700000</v>
      </c>
      <c r="G1039" s="19">
        <v>2460187.0699999998</v>
      </c>
      <c r="H1039" s="20">
        <v>4239812.93</v>
      </c>
    </row>
    <row r="1040" spans="1:8" x14ac:dyDescent="0.25">
      <c r="A1040" s="18" t="s">
        <v>0</v>
      </c>
      <c r="B1040" s="17" t="s">
        <v>38</v>
      </c>
      <c r="C1040" s="17" t="s">
        <v>0</v>
      </c>
      <c r="D1040" s="17" t="s">
        <v>0</v>
      </c>
      <c r="E1040" s="17" t="s">
        <v>0</v>
      </c>
      <c r="F1040" s="19">
        <f>F1039+F1038+F1037+F1036+F1035</f>
        <v>8690200</v>
      </c>
      <c r="G1040" s="19">
        <f>G1039+G1038+G1037+G1036+G1035</f>
        <v>8460445.0599999987</v>
      </c>
      <c r="H1040" s="20">
        <f>H1039+H1038+H1037+H1036+H1035</f>
        <v>229754.93999999948</v>
      </c>
    </row>
    <row r="1041" spans="1:8" x14ac:dyDescent="0.25">
      <c r="A1041" s="18" t="s">
        <v>1252</v>
      </c>
      <c r="B1041" s="17" t="s">
        <v>490</v>
      </c>
      <c r="C1041" s="17" t="s">
        <v>177</v>
      </c>
      <c r="D1041" s="17" t="s">
        <v>4411</v>
      </c>
      <c r="E1041" s="17" t="s">
        <v>4425</v>
      </c>
      <c r="F1041" s="19">
        <v>6700000</v>
      </c>
      <c r="G1041" s="19">
        <v>5593822.0099999998</v>
      </c>
      <c r="H1041" s="20">
        <v>1106177.99</v>
      </c>
    </row>
    <row r="1042" spans="1:8" x14ac:dyDescent="0.25">
      <c r="A1042" s="18" t="s">
        <v>1253</v>
      </c>
      <c r="B1042" s="17" t="s">
        <v>1254</v>
      </c>
      <c r="C1042" s="17" t="s">
        <v>177</v>
      </c>
      <c r="D1042" s="17" t="s">
        <v>4411</v>
      </c>
      <c r="E1042" s="17" t="s">
        <v>4425</v>
      </c>
      <c r="F1042" s="19">
        <v>80000</v>
      </c>
      <c r="G1042" s="19">
        <v>240000</v>
      </c>
      <c r="H1042" s="20">
        <v>-160000</v>
      </c>
    </row>
    <row r="1043" spans="1:8" x14ac:dyDescent="0.25">
      <c r="A1043" s="18" t="s">
        <v>0</v>
      </c>
      <c r="B1043" s="17" t="s">
        <v>42</v>
      </c>
      <c r="C1043" s="17" t="s">
        <v>0</v>
      </c>
      <c r="D1043" s="17" t="s">
        <v>0</v>
      </c>
      <c r="E1043" s="17" t="s">
        <v>0</v>
      </c>
      <c r="F1043" s="19">
        <f>F1042+F1041</f>
        <v>6780000</v>
      </c>
      <c r="G1043" s="19">
        <f>G1042+G1041</f>
        <v>5833822.0099999998</v>
      </c>
      <c r="H1043" s="20">
        <f>H1042+H1041</f>
        <v>946177.99</v>
      </c>
    </row>
    <row r="1044" spans="1:8" x14ac:dyDescent="0.25">
      <c r="A1044" s="18" t="s">
        <v>0</v>
      </c>
      <c r="B1044" s="17" t="s">
        <v>43</v>
      </c>
      <c r="C1044" s="17" t="s">
        <v>0</v>
      </c>
      <c r="D1044" s="17" t="s">
        <v>0</v>
      </c>
      <c r="E1044" s="17" t="s">
        <v>0</v>
      </c>
      <c r="F1044" s="19">
        <f>F1043-F1040</f>
        <v>-1910200</v>
      </c>
      <c r="G1044" s="19">
        <f>G1043-G1040</f>
        <v>-2626623.0499999989</v>
      </c>
      <c r="H1044" s="20">
        <f>H1043-H1040</f>
        <v>716423.05000000051</v>
      </c>
    </row>
    <row r="1045" spans="1:8" x14ac:dyDescent="0.25">
      <c r="A1045" s="16" t="s">
        <v>1255</v>
      </c>
      <c r="B1045" s="17" t="s">
        <v>817</v>
      </c>
      <c r="C1045" s="17" t="s">
        <v>0</v>
      </c>
      <c r="D1045" s="17" t="s">
        <v>0</v>
      </c>
      <c r="E1045" s="17" t="s">
        <v>0</v>
      </c>
      <c r="F1045" s="8"/>
      <c r="G1045" s="8"/>
      <c r="H1045" s="9"/>
    </row>
    <row r="1046" spans="1:8" x14ac:dyDescent="0.25">
      <c r="A1046" s="18" t="s">
        <v>1256</v>
      </c>
      <c r="B1046" s="17" t="s">
        <v>88</v>
      </c>
      <c r="C1046" s="17" t="s">
        <v>89</v>
      </c>
      <c r="D1046" s="17" t="s">
        <v>4411</v>
      </c>
      <c r="E1046" s="17" t="s">
        <v>4425</v>
      </c>
      <c r="F1046" s="19">
        <v>3200</v>
      </c>
      <c r="G1046" s="19">
        <v>2628.26</v>
      </c>
      <c r="H1046" s="20">
        <v>571.74</v>
      </c>
    </row>
    <row r="1047" spans="1:8" x14ac:dyDescent="0.25">
      <c r="A1047" s="18" t="s">
        <v>1257</v>
      </c>
      <c r="B1047" s="17" t="s">
        <v>21</v>
      </c>
      <c r="C1047" s="17" t="s">
        <v>19</v>
      </c>
      <c r="D1047" s="17" t="s">
        <v>4411</v>
      </c>
      <c r="E1047" s="17" t="s">
        <v>4425</v>
      </c>
      <c r="F1047" s="19">
        <v>765000</v>
      </c>
      <c r="G1047" s="19">
        <v>540047.46</v>
      </c>
      <c r="H1047" s="20">
        <v>224952.54</v>
      </c>
    </row>
    <row r="1048" spans="1:8" x14ac:dyDescent="0.25">
      <c r="A1048" s="18" t="s">
        <v>0</v>
      </c>
      <c r="B1048" s="17" t="s">
        <v>38</v>
      </c>
      <c r="C1048" s="17" t="s">
        <v>0</v>
      </c>
      <c r="D1048" s="17" t="s">
        <v>0</v>
      </c>
      <c r="E1048" s="17" t="s">
        <v>0</v>
      </c>
      <c r="F1048" s="19">
        <f>F1047+F1046</f>
        <v>768200</v>
      </c>
      <c r="G1048" s="19">
        <f>G1047+G1046</f>
        <v>542675.72</v>
      </c>
      <c r="H1048" s="20">
        <f>H1047+H1046</f>
        <v>225524.28</v>
      </c>
    </row>
    <row r="1049" spans="1:8" x14ac:dyDescent="0.25">
      <c r="A1049" s="18" t="s">
        <v>0</v>
      </c>
      <c r="B1049" s="17" t="s">
        <v>42</v>
      </c>
      <c r="C1049" s="17" t="s">
        <v>0</v>
      </c>
      <c r="D1049" s="17" t="s">
        <v>0</v>
      </c>
      <c r="E1049" s="17" t="s">
        <v>0</v>
      </c>
      <c r="F1049" s="19">
        <f>0</f>
        <v>0</v>
      </c>
      <c r="G1049" s="19">
        <f>0</f>
        <v>0</v>
      </c>
      <c r="H1049" s="20">
        <f>0</f>
        <v>0</v>
      </c>
    </row>
    <row r="1050" spans="1:8" x14ac:dyDescent="0.25">
      <c r="A1050" s="18" t="s">
        <v>0</v>
      </c>
      <c r="B1050" s="17" t="s">
        <v>43</v>
      </c>
      <c r="C1050" s="17" t="s">
        <v>0</v>
      </c>
      <c r="D1050" s="17" t="s">
        <v>0</v>
      </c>
      <c r="E1050" s="17" t="s">
        <v>0</v>
      </c>
      <c r="F1050" s="19">
        <f>F1049-F1048</f>
        <v>-768200</v>
      </c>
      <c r="G1050" s="19">
        <f>G1049-G1048</f>
        <v>-542675.72</v>
      </c>
      <c r="H1050" s="20">
        <f>H1049-H1048</f>
        <v>-225524.28</v>
      </c>
    </row>
    <row r="1051" spans="1:8" x14ac:dyDescent="0.25">
      <c r="A1051" s="12" t="s">
        <v>1258</v>
      </c>
      <c r="B1051" s="13" t="s">
        <v>1259</v>
      </c>
      <c r="C1051" s="13" t="s">
        <v>0</v>
      </c>
      <c r="D1051" s="13" t="s">
        <v>0</v>
      </c>
      <c r="E1051" s="13" t="s">
        <v>0</v>
      </c>
      <c r="F1051" s="8"/>
      <c r="G1051" s="8"/>
      <c r="H1051" s="9"/>
    </row>
    <row r="1052" spans="1:8" x14ac:dyDescent="0.25">
      <c r="A1052" s="14" t="s">
        <v>1260</v>
      </c>
      <c r="B1052" s="15" t="s">
        <v>1261</v>
      </c>
      <c r="C1052" s="15" t="s">
        <v>0</v>
      </c>
      <c r="D1052" s="15" t="s">
        <v>0</v>
      </c>
      <c r="E1052" s="15" t="s">
        <v>0</v>
      </c>
      <c r="F1052" s="8"/>
      <c r="G1052" s="8"/>
      <c r="H1052" s="9"/>
    </row>
    <row r="1053" spans="1:8" x14ac:dyDescent="0.25">
      <c r="A1053" s="16" t="s">
        <v>1262</v>
      </c>
      <c r="B1053" s="17" t="s">
        <v>1193</v>
      </c>
      <c r="C1053" s="17" t="s">
        <v>0</v>
      </c>
      <c r="D1053" s="17" t="s">
        <v>0</v>
      </c>
      <c r="E1053" s="17" t="s">
        <v>0</v>
      </c>
      <c r="F1053" s="8"/>
      <c r="G1053" s="8"/>
      <c r="H1053" s="9"/>
    </row>
    <row r="1054" spans="1:8" x14ac:dyDescent="0.25">
      <c r="A1054" s="18" t="s">
        <v>1263</v>
      </c>
      <c r="B1054" s="17" t="s">
        <v>1195</v>
      </c>
      <c r="C1054" s="17" t="s">
        <v>54</v>
      </c>
      <c r="D1054" s="17" t="s">
        <v>4411</v>
      </c>
      <c r="E1054" s="17" t="s">
        <v>4425</v>
      </c>
      <c r="F1054" s="19">
        <v>1285400</v>
      </c>
      <c r="G1054" s="19">
        <v>579651.86</v>
      </c>
      <c r="H1054" s="20">
        <v>705748.14</v>
      </c>
    </row>
    <row r="1055" spans="1:8" x14ac:dyDescent="0.25">
      <c r="A1055" s="18" t="s">
        <v>1264</v>
      </c>
      <c r="B1055" s="17" t="s">
        <v>1197</v>
      </c>
      <c r="C1055" s="17" t="s">
        <v>54</v>
      </c>
      <c r="D1055" s="17" t="s">
        <v>4411</v>
      </c>
      <c r="E1055" s="17" t="s">
        <v>4425</v>
      </c>
      <c r="F1055" s="19">
        <v>4243400</v>
      </c>
      <c r="G1055" s="19">
        <v>4883199.8899999997</v>
      </c>
      <c r="H1055" s="20">
        <v>-639799.89</v>
      </c>
    </row>
    <row r="1056" spans="1:8" x14ac:dyDescent="0.25">
      <c r="A1056" s="18" t="s">
        <v>1265</v>
      </c>
      <c r="B1056" s="17" t="s">
        <v>1201</v>
      </c>
      <c r="C1056" s="17" t="s">
        <v>54</v>
      </c>
      <c r="D1056" s="17" t="s">
        <v>4411</v>
      </c>
      <c r="E1056" s="17" t="s">
        <v>4425</v>
      </c>
      <c r="F1056" s="19">
        <v>179300</v>
      </c>
      <c r="G1056" s="19">
        <v>0</v>
      </c>
      <c r="H1056" s="20">
        <v>179300</v>
      </c>
    </row>
    <row r="1057" spans="1:8" x14ac:dyDescent="0.25">
      <c r="A1057" s="18" t="s">
        <v>1266</v>
      </c>
      <c r="B1057" s="17" t="s">
        <v>1203</v>
      </c>
      <c r="C1057" s="17" t="s">
        <v>54</v>
      </c>
      <c r="D1057" s="17" t="s">
        <v>4411</v>
      </c>
      <c r="E1057" s="17" t="s">
        <v>4425</v>
      </c>
      <c r="F1057" s="19">
        <v>36200</v>
      </c>
      <c r="G1057" s="19">
        <v>35150.080000000002</v>
      </c>
      <c r="H1057" s="20">
        <v>1049.92</v>
      </c>
    </row>
    <row r="1058" spans="1:8" x14ac:dyDescent="0.25">
      <c r="A1058" s="18" t="s">
        <v>1267</v>
      </c>
      <c r="B1058" s="17" t="s">
        <v>1205</v>
      </c>
      <c r="C1058" s="17" t="s">
        <v>54</v>
      </c>
      <c r="D1058" s="17" t="s">
        <v>4411</v>
      </c>
      <c r="E1058" s="17" t="s">
        <v>4425</v>
      </c>
      <c r="F1058" s="19">
        <v>152600</v>
      </c>
      <c r="G1058" s="19">
        <v>74468.600000000006</v>
      </c>
      <c r="H1058" s="20">
        <v>78131.399999999994</v>
      </c>
    </row>
    <row r="1059" spans="1:8" x14ac:dyDescent="0.25">
      <c r="A1059" s="18" t="s">
        <v>1268</v>
      </c>
      <c r="B1059" s="17" t="s">
        <v>1207</v>
      </c>
      <c r="C1059" s="17" t="s">
        <v>54</v>
      </c>
      <c r="D1059" s="17" t="s">
        <v>4411</v>
      </c>
      <c r="E1059" s="17" t="s">
        <v>4425</v>
      </c>
      <c r="F1059" s="19">
        <v>599700</v>
      </c>
      <c r="G1059" s="19">
        <v>643519.22</v>
      </c>
      <c r="H1059" s="20">
        <v>-43819.22</v>
      </c>
    </row>
    <row r="1060" spans="1:8" x14ac:dyDescent="0.25">
      <c r="A1060" s="18" t="s">
        <v>1269</v>
      </c>
      <c r="B1060" s="17" t="s">
        <v>1209</v>
      </c>
      <c r="C1060" s="17" t="s">
        <v>66</v>
      </c>
      <c r="D1060" s="17" t="s">
        <v>4411</v>
      </c>
      <c r="E1060" s="17" t="s">
        <v>4425</v>
      </c>
      <c r="F1060" s="19">
        <v>30900</v>
      </c>
      <c r="G1060" s="19">
        <v>0</v>
      </c>
      <c r="H1060" s="20">
        <v>30900</v>
      </c>
    </row>
    <row r="1061" spans="1:8" x14ac:dyDescent="0.25">
      <c r="A1061" s="18" t="s">
        <v>1270</v>
      </c>
      <c r="B1061" s="17" t="s">
        <v>1211</v>
      </c>
      <c r="C1061" s="17" t="s">
        <v>61</v>
      </c>
      <c r="D1061" s="17" t="s">
        <v>4411</v>
      </c>
      <c r="E1061" s="17" t="s">
        <v>4425</v>
      </c>
      <c r="F1061" s="19">
        <v>5000</v>
      </c>
      <c r="G1061" s="19">
        <v>0</v>
      </c>
      <c r="H1061" s="20">
        <v>5000</v>
      </c>
    </row>
    <row r="1062" spans="1:8" x14ac:dyDescent="0.25">
      <c r="A1062" s="18" t="s">
        <v>1271</v>
      </c>
      <c r="B1062" s="17" t="s">
        <v>1213</v>
      </c>
      <c r="C1062" s="17" t="s">
        <v>61</v>
      </c>
      <c r="D1062" s="17" t="s">
        <v>4411</v>
      </c>
      <c r="E1062" s="17" t="s">
        <v>4425</v>
      </c>
      <c r="F1062" s="19">
        <v>5000</v>
      </c>
      <c r="G1062" s="19">
        <v>1399.91</v>
      </c>
      <c r="H1062" s="20">
        <v>3600.09</v>
      </c>
    </row>
    <row r="1063" spans="1:8" x14ac:dyDescent="0.25">
      <c r="A1063" s="18" t="s">
        <v>1272</v>
      </c>
      <c r="B1063" s="17" t="s">
        <v>1215</v>
      </c>
      <c r="C1063" s="17" t="s">
        <v>66</v>
      </c>
      <c r="D1063" s="17" t="s">
        <v>4411</v>
      </c>
      <c r="E1063" s="17" t="s">
        <v>4425</v>
      </c>
      <c r="F1063" s="19">
        <v>27000</v>
      </c>
      <c r="G1063" s="19">
        <v>17169.09</v>
      </c>
      <c r="H1063" s="20">
        <v>9830.91</v>
      </c>
    </row>
    <row r="1064" spans="1:8" x14ac:dyDescent="0.25">
      <c r="A1064" s="18" t="s">
        <v>1273</v>
      </c>
      <c r="B1064" s="17" t="s">
        <v>1217</v>
      </c>
      <c r="C1064" s="17" t="s">
        <v>66</v>
      </c>
      <c r="D1064" s="17" t="s">
        <v>4411</v>
      </c>
      <c r="E1064" s="17" t="s">
        <v>4425</v>
      </c>
      <c r="F1064" s="19">
        <v>71600</v>
      </c>
      <c r="G1064" s="19">
        <v>23520.62</v>
      </c>
      <c r="H1064" s="20">
        <v>48079.38</v>
      </c>
    </row>
    <row r="1065" spans="1:8" x14ac:dyDescent="0.25">
      <c r="A1065" s="18" t="s">
        <v>1274</v>
      </c>
      <c r="B1065" s="17" t="s">
        <v>1219</v>
      </c>
      <c r="C1065" s="17" t="s">
        <v>66</v>
      </c>
      <c r="D1065" s="17" t="s">
        <v>4411</v>
      </c>
      <c r="E1065" s="17" t="s">
        <v>4425</v>
      </c>
      <c r="F1065" s="19">
        <v>188900</v>
      </c>
      <c r="G1065" s="19">
        <v>206082.1</v>
      </c>
      <c r="H1065" s="20">
        <v>-17182.099999999999</v>
      </c>
    </row>
    <row r="1066" spans="1:8" x14ac:dyDescent="0.25">
      <c r="A1066" s="18" t="s">
        <v>1275</v>
      </c>
      <c r="B1066" s="17" t="s">
        <v>1221</v>
      </c>
      <c r="C1066" s="17" t="s">
        <v>66</v>
      </c>
      <c r="D1066" s="17" t="s">
        <v>4411</v>
      </c>
      <c r="E1066" s="17" t="s">
        <v>4425</v>
      </c>
      <c r="F1066" s="19">
        <v>959900</v>
      </c>
      <c r="G1066" s="19">
        <v>1069407.44</v>
      </c>
      <c r="H1066" s="20">
        <v>-109507.44</v>
      </c>
    </row>
    <row r="1067" spans="1:8" x14ac:dyDescent="0.25">
      <c r="A1067" s="18" t="s">
        <v>1276</v>
      </c>
      <c r="B1067" s="17" t="s">
        <v>1223</v>
      </c>
      <c r="C1067" s="17" t="s">
        <v>66</v>
      </c>
      <c r="D1067" s="17" t="s">
        <v>4411</v>
      </c>
      <c r="E1067" s="17" t="s">
        <v>4425</v>
      </c>
      <c r="F1067" s="19">
        <v>45800</v>
      </c>
      <c r="G1067" s="19">
        <v>61112.480000000003</v>
      </c>
      <c r="H1067" s="20">
        <v>-15312.48</v>
      </c>
    </row>
    <row r="1068" spans="1:8" x14ac:dyDescent="0.25">
      <c r="A1068" s="18" t="s">
        <v>1277</v>
      </c>
      <c r="B1068" s="17" t="s">
        <v>1225</v>
      </c>
      <c r="C1068" s="17" t="s">
        <v>66</v>
      </c>
      <c r="D1068" s="17" t="s">
        <v>4411</v>
      </c>
      <c r="E1068" s="17" t="s">
        <v>4425</v>
      </c>
      <c r="F1068" s="19">
        <v>6000</v>
      </c>
      <c r="G1068" s="19">
        <v>474.9</v>
      </c>
      <c r="H1068" s="20">
        <v>5525.1</v>
      </c>
    </row>
    <row r="1069" spans="1:8" x14ac:dyDescent="0.25">
      <c r="A1069" s="18" t="s">
        <v>1278</v>
      </c>
      <c r="B1069" s="17" t="s">
        <v>1227</v>
      </c>
      <c r="C1069" s="17" t="s">
        <v>66</v>
      </c>
      <c r="D1069" s="17" t="s">
        <v>4411</v>
      </c>
      <c r="E1069" s="17" t="s">
        <v>4425</v>
      </c>
      <c r="F1069" s="19">
        <v>25000</v>
      </c>
      <c r="G1069" s="19">
        <v>26729.43</v>
      </c>
      <c r="H1069" s="20">
        <v>-1729.43</v>
      </c>
    </row>
    <row r="1070" spans="1:8" x14ac:dyDescent="0.25">
      <c r="A1070" s="18" t="s">
        <v>1279</v>
      </c>
      <c r="B1070" s="17" t="s">
        <v>27</v>
      </c>
      <c r="C1070" s="17" t="s">
        <v>66</v>
      </c>
      <c r="D1070" s="17" t="s">
        <v>4411</v>
      </c>
      <c r="E1070" s="17" t="s">
        <v>4425</v>
      </c>
      <c r="F1070" s="19">
        <v>48800</v>
      </c>
      <c r="G1070" s="19">
        <v>47284.58</v>
      </c>
      <c r="H1070" s="20">
        <v>1515.42</v>
      </c>
    </row>
    <row r="1071" spans="1:8" x14ac:dyDescent="0.25">
      <c r="A1071" s="18" t="s">
        <v>0</v>
      </c>
      <c r="B1071" s="17" t="s">
        <v>38</v>
      </c>
      <c r="C1071" s="17" t="s">
        <v>0</v>
      </c>
      <c r="D1071" s="17" t="s">
        <v>0</v>
      </c>
      <c r="E1071" s="17" t="s">
        <v>0</v>
      </c>
      <c r="F1071" s="19">
        <f>F1070+F1069+F1068+F1067+F1066+F1065+F1064+F1063+F1062+F1061+F1060+F1059+F1058+F1057+F1056+F1055+F1054</f>
        <v>7910500</v>
      </c>
      <c r="G1071" s="19">
        <f>G1070+G1069+G1068+G1067+G1066+G1065+G1064+G1063+G1062+G1061+G1060+G1059+G1058+G1057+G1056+G1055+G1054</f>
        <v>7669170.2000000002</v>
      </c>
      <c r="H1071" s="20">
        <f>H1070+H1069+H1068+H1067+H1066+H1065+H1064+H1063+H1062+H1061+H1060+H1059+H1058+H1057+H1056+H1055+H1054</f>
        <v>241329.80000000005</v>
      </c>
    </row>
    <row r="1072" spans="1:8" x14ac:dyDescent="0.25">
      <c r="A1072" s="18" t="s">
        <v>1280</v>
      </c>
      <c r="B1072" s="17" t="s">
        <v>1182</v>
      </c>
      <c r="C1072" s="17" t="s">
        <v>177</v>
      </c>
      <c r="D1072" s="17" t="s">
        <v>4411</v>
      </c>
      <c r="E1072" s="17" t="s">
        <v>4425</v>
      </c>
      <c r="F1072" s="19">
        <v>3640900</v>
      </c>
      <c r="G1072" s="19">
        <v>3445717.08</v>
      </c>
      <c r="H1072" s="20">
        <v>195182.92</v>
      </c>
    </row>
    <row r="1073" spans="1:8" x14ac:dyDescent="0.25">
      <c r="A1073" s="18" t="s">
        <v>0</v>
      </c>
      <c r="B1073" s="17" t="s">
        <v>42</v>
      </c>
      <c r="C1073" s="17" t="s">
        <v>0</v>
      </c>
      <c r="D1073" s="17" t="s">
        <v>0</v>
      </c>
      <c r="E1073" s="17" t="s">
        <v>0</v>
      </c>
      <c r="F1073" s="19">
        <f>F1072</f>
        <v>3640900</v>
      </c>
      <c r="G1073" s="19">
        <f>G1072</f>
        <v>3445717.08</v>
      </c>
      <c r="H1073" s="20">
        <f>H1072</f>
        <v>195182.92</v>
      </c>
    </row>
    <row r="1074" spans="1:8" x14ac:dyDescent="0.25">
      <c r="A1074" s="18" t="s">
        <v>0</v>
      </c>
      <c r="B1074" s="17" t="s">
        <v>43</v>
      </c>
      <c r="C1074" s="17" t="s">
        <v>0</v>
      </c>
      <c r="D1074" s="17" t="s">
        <v>0</v>
      </c>
      <c r="E1074" s="17" t="s">
        <v>0</v>
      </c>
      <c r="F1074" s="19">
        <f>F1073-F1071</f>
        <v>-4269600</v>
      </c>
      <c r="G1074" s="19">
        <f>G1073-G1071</f>
        <v>-4223453.12</v>
      </c>
      <c r="H1074" s="20">
        <f>H1073-H1071</f>
        <v>-46146.880000000034</v>
      </c>
    </row>
    <row r="1075" spans="1:8" x14ac:dyDescent="0.25">
      <c r="A1075" s="16" t="s">
        <v>1281</v>
      </c>
      <c r="B1075" s="17" t="s">
        <v>1056</v>
      </c>
      <c r="C1075" s="17" t="s">
        <v>0</v>
      </c>
      <c r="D1075" s="17" t="s">
        <v>0</v>
      </c>
      <c r="E1075" s="17" t="s">
        <v>0</v>
      </c>
      <c r="F1075" s="8"/>
      <c r="G1075" s="8"/>
      <c r="H1075" s="9"/>
    </row>
    <row r="1076" spans="1:8" x14ac:dyDescent="0.25">
      <c r="A1076" s="18" t="s">
        <v>1282</v>
      </c>
      <c r="B1076" s="17" t="s">
        <v>1058</v>
      </c>
      <c r="C1076" s="17" t="s">
        <v>1036</v>
      </c>
      <c r="D1076" s="17" t="s">
        <v>4411</v>
      </c>
      <c r="E1076" s="17" t="s">
        <v>4425</v>
      </c>
      <c r="F1076" s="19">
        <v>100</v>
      </c>
      <c r="G1076" s="19">
        <v>0</v>
      </c>
      <c r="H1076" s="20">
        <v>100</v>
      </c>
    </row>
    <row r="1077" spans="1:8" x14ac:dyDescent="0.25">
      <c r="A1077" s="18" t="s">
        <v>0</v>
      </c>
      <c r="B1077" s="17" t="s">
        <v>38</v>
      </c>
      <c r="C1077" s="17" t="s">
        <v>0</v>
      </c>
      <c r="D1077" s="17" t="s">
        <v>0</v>
      </c>
      <c r="E1077" s="17" t="s">
        <v>0</v>
      </c>
      <c r="F1077" s="19">
        <f>F1076</f>
        <v>100</v>
      </c>
      <c r="G1077" s="19">
        <f>G1076</f>
        <v>0</v>
      </c>
      <c r="H1077" s="20">
        <f>H1076</f>
        <v>100</v>
      </c>
    </row>
    <row r="1078" spans="1:8" x14ac:dyDescent="0.25">
      <c r="A1078" s="18" t="s">
        <v>1283</v>
      </c>
      <c r="B1078" s="17" t="s">
        <v>1284</v>
      </c>
      <c r="C1078" s="17" t="s">
        <v>41</v>
      </c>
      <c r="D1078" s="17" t="s">
        <v>4411</v>
      </c>
      <c r="E1078" s="17" t="s">
        <v>4425</v>
      </c>
      <c r="F1078" s="19">
        <v>100</v>
      </c>
      <c r="G1078" s="19">
        <v>554.61</v>
      </c>
      <c r="H1078" s="20">
        <v>-454.61</v>
      </c>
    </row>
    <row r="1079" spans="1:8" x14ac:dyDescent="0.25">
      <c r="A1079" s="18" t="s">
        <v>1285</v>
      </c>
      <c r="B1079" s="17" t="s">
        <v>1237</v>
      </c>
      <c r="C1079" s="17" t="s">
        <v>1238</v>
      </c>
      <c r="D1079" s="17" t="s">
        <v>4411</v>
      </c>
      <c r="E1079" s="17" t="s">
        <v>4425</v>
      </c>
      <c r="F1079" s="19">
        <v>2000</v>
      </c>
      <c r="G1079" s="19">
        <v>0</v>
      </c>
      <c r="H1079" s="20">
        <v>2000</v>
      </c>
    </row>
    <row r="1080" spans="1:8" x14ac:dyDescent="0.25">
      <c r="A1080" s="18" t="s">
        <v>0</v>
      </c>
      <c r="B1080" s="17" t="s">
        <v>42</v>
      </c>
      <c r="C1080" s="17" t="s">
        <v>0</v>
      </c>
      <c r="D1080" s="17" t="s">
        <v>0</v>
      </c>
      <c r="E1080" s="17" t="s">
        <v>0</v>
      </c>
      <c r="F1080" s="19">
        <f>F1079+F1078</f>
        <v>2100</v>
      </c>
      <c r="G1080" s="19">
        <f>G1079+G1078</f>
        <v>554.61</v>
      </c>
      <c r="H1080" s="20">
        <f>H1079+H1078</f>
        <v>1545.3899999999999</v>
      </c>
    </row>
    <row r="1081" spans="1:8" x14ac:dyDescent="0.25">
      <c r="A1081" s="18" t="s">
        <v>0</v>
      </c>
      <c r="B1081" s="17" t="s">
        <v>43</v>
      </c>
      <c r="C1081" s="17" t="s">
        <v>0</v>
      </c>
      <c r="D1081" s="17" t="s">
        <v>0</v>
      </c>
      <c r="E1081" s="17" t="s">
        <v>0</v>
      </c>
      <c r="F1081" s="19">
        <f>F1080-F1077</f>
        <v>2000</v>
      </c>
      <c r="G1081" s="19">
        <f>G1080-G1077</f>
        <v>554.61</v>
      </c>
      <c r="H1081" s="20">
        <f>H1080-H1077</f>
        <v>1445.3899999999999</v>
      </c>
    </row>
    <row r="1082" spans="1:8" x14ac:dyDescent="0.25">
      <c r="A1082" s="16" t="s">
        <v>1286</v>
      </c>
      <c r="B1082" s="17" t="s">
        <v>1287</v>
      </c>
      <c r="C1082" s="17" t="s">
        <v>0</v>
      </c>
      <c r="D1082" s="17" t="s">
        <v>0</v>
      </c>
      <c r="E1082" s="17" t="s">
        <v>0</v>
      </c>
      <c r="F1082" s="8"/>
      <c r="G1082" s="8"/>
      <c r="H1082" s="9"/>
    </row>
    <row r="1083" spans="1:8" x14ac:dyDescent="0.25">
      <c r="A1083" s="21" t="s">
        <v>1288</v>
      </c>
      <c r="B1083" s="17" t="s">
        <v>1193</v>
      </c>
      <c r="C1083" s="17" t="s">
        <v>0</v>
      </c>
      <c r="D1083" s="17" t="s">
        <v>0</v>
      </c>
      <c r="E1083" s="17" t="s">
        <v>0</v>
      </c>
      <c r="F1083" s="8"/>
      <c r="G1083" s="8"/>
      <c r="H1083" s="9"/>
    </row>
    <row r="1084" spans="1:8" x14ac:dyDescent="0.25">
      <c r="A1084" s="22" t="s">
        <v>1289</v>
      </c>
      <c r="B1084" s="17" t="s">
        <v>56</v>
      </c>
      <c r="C1084" s="17" t="s">
        <v>54</v>
      </c>
      <c r="D1084" s="17" t="s">
        <v>4405</v>
      </c>
      <c r="E1084" s="17" t="s">
        <v>4412</v>
      </c>
      <c r="F1084" s="19">
        <v>130500</v>
      </c>
      <c r="G1084" s="19">
        <v>148334.73000000001</v>
      </c>
      <c r="H1084" s="20">
        <v>-17834.73</v>
      </c>
    </row>
    <row r="1085" spans="1:8" x14ac:dyDescent="0.25">
      <c r="A1085" s="22" t="s">
        <v>1290</v>
      </c>
      <c r="B1085" s="17" t="s">
        <v>1291</v>
      </c>
      <c r="C1085" s="17" t="s">
        <v>54</v>
      </c>
      <c r="D1085" s="17" t="s">
        <v>4405</v>
      </c>
      <c r="E1085" s="17" t="s">
        <v>4412</v>
      </c>
      <c r="F1085" s="19">
        <v>14500</v>
      </c>
      <c r="G1085" s="19">
        <v>0</v>
      </c>
      <c r="H1085" s="20">
        <v>14500</v>
      </c>
    </row>
    <row r="1086" spans="1:8" x14ac:dyDescent="0.25">
      <c r="A1086" s="22" t="s">
        <v>1292</v>
      </c>
      <c r="B1086" s="17" t="s">
        <v>58</v>
      </c>
      <c r="C1086" s="17" t="s">
        <v>54</v>
      </c>
      <c r="D1086" s="17" t="s">
        <v>4405</v>
      </c>
      <c r="E1086" s="17" t="s">
        <v>4412</v>
      </c>
      <c r="F1086" s="19">
        <v>247500</v>
      </c>
      <c r="G1086" s="19">
        <v>293194.49</v>
      </c>
      <c r="H1086" s="20">
        <v>-45694.49</v>
      </c>
    </row>
    <row r="1087" spans="1:8" x14ac:dyDescent="0.25">
      <c r="A1087" s="22" t="s">
        <v>1293</v>
      </c>
      <c r="B1087" s="17" t="s">
        <v>1294</v>
      </c>
      <c r="C1087" s="17" t="s">
        <v>54</v>
      </c>
      <c r="D1087" s="17" t="s">
        <v>4405</v>
      </c>
      <c r="E1087" s="17" t="s">
        <v>4412</v>
      </c>
      <c r="F1087" s="19">
        <v>27500</v>
      </c>
      <c r="G1087" s="19">
        <v>0</v>
      </c>
      <c r="H1087" s="20">
        <v>27500</v>
      </c>
    </row>
    <row r="1088" spans="1:8" x14ac:dyDescent="0.25">
      <c r="A1088" s="22" t="s">
        <v>1295</v>
      </c>
      <c r="B1088" s="17" t="s">
        <v>60</v>
      </c>
      <c r="C1088" s="17" t="s">
        <v>61</v>
      </c>
      <c r="D1088" s="17" t="s">
        <v>4405</v>
      </c>
      <c r="E1088" s="17" t="s">
        <v>4412</v>
      </c>
      <c r="F1088" s="19">
        <v>11000</v>
      </c>
      <c r="G1088" s="19">
        <v>11979.96</v>
      </c>
      <c r="H1088" s="20">
        <v>-979.96</v>
      </c>
    </row>
    <row r="1089" spans="1:8" x14ac:dyDescent="0.25">
      <c r="A1089" s="22" t="s">
        <v>1296</v>
      </c>
      <c r="B1089" s="17" t="s">
        <v>63</v>
      </c>
      <c r="C1089" s="17" t="s">
        <v>54</v>
      </c>
      <c r="D1089" s="17" t="s">
        <v>4405</v>
      </c>
      <c r="E1089" s="17" t="s">
        <v>4412</v>
      </c>
      <c r="F1089" s="19">
        <v>100</v>
      </c>
      <c r="G1089" s="19">
        <v>211.65</v>
      </c>
      <c r="H1089" s="20">
        <v>-111.65</v>
      </c>
    </row>
    <row r="1090" spans="1:8" x14ac:dyDescent="0.25">
      <c r="A1090" s="22" t="s">
        <v>1297</v>
      </c>
      <c r="B1090" s="17" t="s">
        <v>276</v>
      </c>
      <c r="C1090" s="17" t="s">
        <v>66</v>
      </c>
      <c r="D1090" s="17" t="s">
        <v>4405</v>
      </c>
      <c r="E1090" s="17" t="s">
        <v>4412</v>
      </c>
      <c r="F1090" s="19">
        <v>5400</v>
      </c>
      <c r="G1090" s="19">
        <v>9292.4</v>
      </c>
      <c r="H1090" s="20">
        <v>-3892.4</v>
      </c>
    </row>
    <row r="1091" spans="1:8" x14ac:dyDescent="0.25">
      <c r="A1091" s="22" t="s">
        <v>1298</v>
      </c>
      <c r="B1091" s="17" t="s">
        <v>1299</v>
      </c>
      <c r="C1091" s="17" t="s">
        <v>66</v>
      </c>
      <c r="D1091" s="17" t="s">
        <v>4405</v>
      </c>
      <c r="E1091" s="17" t="s">
        <v>4412</v>
      </c>
      <c r="F1091" s="19">
        <v>12600</v>
      </c>
      <c r="G1091" s="19">
        <v>14941.38</v>
      </c>
      <c r="H1091" s="20">
        <v>-2341.38</v>
      </c>
    </row>
    <row r="1092" spans="1:8" x14ac:dyDescent="0.25">
      <c r="A1092" s="22" t="s">
        <v>1300</v>
      </c>
      <c r="B1092" s="17" t="s">
        <v>1301</v>
      </c>
      <c r="C1092" s="17" t="s">
        <v>66</v>
      </c>
      <c r="D1092" s="17" t="s">
        <v>4405</v>
      </c>
      <c r="E1092" s="17" t="s">
        <v>4412</v>
      </c>
      <c r="F1092" s="19">
        <v>1400</v>
      </c>
      <c r="G1092" s="19">
        <v>0</v>
      </c>
      <c r="H1092" s="20">
        <v>1400</v>
      </c>
    </row>
    <row r="1093" spans="1:8" x14ac:dyDescent="0.25">
      <c r="A1093" s="22" t="s">
        <v>1302</v>
      </c>
      <c r="B1093" s="17" t="s">
        <v>74</v>
      </c>
      <c r="C1093" s="17" t="s">
        <v>66</v>
      </c>
      <c r="D1093" s="17" t="s">
        <v>4405</v>
      </c>
      <c r="E1093" s="17" t="s">
        <v>4412</v>
      </c>
      <c r="F1093" s="19">
        <v>80200</v>
      </c>
      <c r="G1093" s="19">
        <v>96284.96</v>
      </c>
      <c r="H1093" s="20">
        <v>-16084.96</v>
      </c>
    </row>
    <row r="1094" spans="1:8" x14ac:dyDescent="0.25">
      <c r="A1094" s="22" t="s">
        <v>1303</v>
      </c>
      <c r="B1094" s="17" t="s">
        <v>1304</v>
      </c>
      <c r="C1094" s="17" t="s">
        <v>66</v>
      </c>
      <c r="D1094" s="17" t="s">
        <v>4405</v>
      </c>
      <c r="E1094" s="17" t="s">
        <v>4412</v>
      </c>
      <c r="F1094" s="19">
        <v>8900</v>
      </c>
      <c r="G1094" s="19">
        <v>0</v>
      </c>
      <c r="H1094" s="20">
        <v>8900</v>
      </c>
    </row>
    <row r="1095" spans="1:8" x14ac:dyDescent="0.25">
      <c r="A1095" s="22" t="s">
        <v>1305</v>
      </c>
      <c r="B1095" s="17" t="s">
        <v>76</v>
      </c>
      <c r="C1095" s="17" t="s">
        <v>66</v>
      </c>
      <c r="D1095" s="17" t="s">
        <v>4405</v>
      </c>
      <c r="E1095" s="17" t="s">
        <v>4412</v>
      </c>
      <c r="F1095" s="19">
        <v>2300</v>
      </c>
      <c r="G1095" s="19">
        <v>1649.88</v>
      </c>
      <c r="H1095" s="20">
        <v>650.12</v>
      </c>
    </row>
    <row r="1096" spans="1:8" x14ac:dyDescent="0.25">
      <c r="A1096" s="22" t="s">
        <v>1306</v>
      </c>
      <c r="B1096" s="17" t="s">
        <v>27</v>
      </c>
      <c r="C1096" s="17" t="s">
        <v>66</v>
      </c>
      <c r="D1096" s="17" t="s">
        <v>4405</v>
      </c>
      <c r="E1096" s="17" t="s">
        <v>4412</v>
      </c>
      <c r="F1096" s="19">
        <v>4300</v>
      </c>
      <c r="G1096" s="19">
        <v>4695.28</v>
      </c>
      <c r="H1096" s="20">
        <v>-395.28</v>
      </c>
    </row>
    <row r="1097" spans="1:8" x14ac:dyDescent="0.25">
      <c r="A1097" s="22" t="s">
        <v>1307</v>
      </c>
      <c r="B1097" s="17" t="s">
        <v>1308</v>
      </c>
      <c r="C1097" s="17" t="s">
        <v>66</v>
      </c>
      <c r="D1097" s="17" t="s">
        <v>4405</v>
      </c>
      <c r="E1097" s="17" t="s">
        <v>4412</v>
      </c>
      <c r="F1097" s="19">
        <v>100</v>
      </c>
      <c r="G1097" s="19">
        <v>17.559999999999999</v>
      </c>
      <c r="H1097" s="20">
        <v>82.44</v>
      </c>
    </row>
    <row r="1098" spans="1:8" x14ac:dyDescent="0.25">
      <c r="A1098" s="22" t="s">
        <v>1309</v>
      </c>
      <c r="B1098" s="17" t="s">
        <v>21</v>
      </c>
      <c r="C1098" s="17" t="s">
        <v>19</v>
      </c>
      <c r="D1098" s="17" t="s">
        <v>4405</v>
      </c>
      <c r="E1098" s="17" t="s">
        <v>4412</v>
      </c>
      <c r="F1098" s="19">
        <v>200</v>
      </c>
      <c r="G1098" s="19">
        <v>0</v>
      </c>
      <c r="H1098" s="20">
        <v>200</v>
      </c>
    </row>
    <row r="1099" spans="1:8" x14ac:dyDescent="0.25">
      <c r="A1099" s="22" t="s">
        <v>0</v>
      </c>
      <c r="B1099" s="17" t="s">
        <v>38</v>
      </c>
      <c r="C1099" s="17" t="s">
        <v>0</v>
      </c>
      <c r="D1099" s="17" t="s">
        <v>0</v>
      </c>
      <c r="E1099" s="17" t="s">
        <v>0</v>
      </c>
      <c r="F1099" s="19">
        <f>F1098+F1097+F1096+F1095+F1094+F1093+F1092+F1091+F1090+F1089+F1088+F1087+F1086+F1085+F1084</f>
        <v>546500</v>
      </c>
      <c r="G1099" s="19">
        <f>G1098+G1097+G1096+G1095+G1094+G1093+G1092+G1091+G1090+G1089+G1088+G1087+G1086+G1085+G1084</f>
        <v>580602.29</v>
      </c>
      <c r="H1099" s="20">
        <f>H1098+H1097+H1096+H1095+H1094+H1093+H1092+H1091+H1090+H1089+H1088+H1087+H1086+H1085+H1084</f>
        <v>-34102.289999999994</v>
      </c>
    </row>
    <row r="1100" spans="1:8" x14ac:dyDescent="0.25">
      <c r="A1100" s="22" t="s">
        <v>0</v>
      </c>
      <c r="B1100" s="17" t="s">
        <v>42</v>
      </c>
      <c r="C1100" s="17" t="s">
        <v>0</v>
      </c>
      <c r="D1100" s="17" t="s">
        <v>0</v>
      </c>
      <c r="E1100" s="17" t="s">
        <v>0</v>
      </c>
      <c r="F1100" s="19">
        <f>0</f>
        <v>0</v>
      </c>
      <c r="G1100" s="19">
        <f>0</f>
        <v>0</v>
      </c>
      <c r="H1100" s="20">
        <f>0</f>
        <v>0</v>
      </c>
    </row>
    <row r="1101" spans="1:8" x14ac:dyDescent="0.25">
      <c r="A1101" s="22" t="s">
        <v>0</v>
      </c>
      <c r="B1101" s="17" t="s">
        <v>43</v>
      </c>
      <c r="C1101" s="17" t="s">
        <v>0</v>
      </c>
      <c r="D1101" s="17" t="s">
        <v>0</v>
      </c>
      <c r="E1101" s="17" t="s">
        <v>0</v>
      </c>
      <c r="F1101" s="19">
        <f>F1100-F1099</f>
        <v>-546500</v>
      </c>
      <c r="G1101" s="19">
        <f>G1100-G1099</f>
        <v>-580602.29</v>
      </c>
      <c r="H1101" s="20">
        <f>H1100-H1099</f>
        <v>34102.289999999994</v>
      </c>
    </row>
    <row r="1102" spans="1:8" x14ac:dyDescent="0.25">
      <c r="A1102" s="21" t="s">
        <v>1310</v>
      </c>
      <c r="B1102" s="17" t="s">
        <v>1311</v>
      </c>
      <c r="C1102" s="17" t="s">
        <v>0</v>
      </c>
      <c r="D1102" s="17" t="s">
        <v>0</v>
      </c>
      <c r="E1102" s="17" t="s">
        <v>0</v>
      </c>
      <c r="F1102" s="8"/>
      <c r="G1102" s="8"/>
      <c r="H1102" s="9"/>
    </row>
    <row r="1103" spans="1:8" x14ac:dyDescent="0.25">
      <c r="A1103" s="22" t="s">
        <v>1312</v>
      </c>
      <c r="B1103" s="17" t="s">
        <v>252</v>
      </c>
      <c r="C1103" s="17" t="s">
        <v>253</v>
      </c>
      <c r="D1103" s="17" t="s">
        <v>4411</v>
      </c>
      <c r="E1103" s="17" t="s">
        <v>4425</v>
      </c>
      <c r="F1103" s="19">
        <v>100</v>
      </c>
      <c r="G1103" s="19">
        <v>0</v>
      </c>
      <c r="H1103" s="20">
        <v>100</v>
      </c>
    </row>
    <row r="1104" spans="1:8" x14ac:dyDescent="0.25">
      <c r="A1104" s="22" t="s">
        <v>1313</v>
      </c>
      <c r="B1104" s="17" t="s">
        <v>1314</v>
      </c>
      <c r="C1104" s="17" t="s">
        <v>253</v>
      </c>
      <c r="D1104" s="17" t="s">
        <v>4411</v>
      </c>
      <c r="E1104" s="17" t="s">
        <v>4425</v>
      </c>
      <c r="F1104" s="19">
        <v>26600</v>
      </c>
      <c r="G1104" s="19">
        <v>1776</v>
      </c>
      <c r="H1104" s="20">
        <v>24824</v>
      </c>
    </row>
    <row r="1105" spans="1:8" x14ac:dyDescent="0.25">
      <c r="A1105" s="22" t="s">
        <v>1315</v>
      </c>
      <c r="B1105" s="17" t="s">
        <v>91</v>
      </c>
      <c r="C1105" s="17" t="s">
        <v>92</v>
      </c>
      <c r="D1105" s="17" t="s">
        <v>4411</v>
      </c>
      <c r="E1105" s="17" t="s">
        <v>4425</v>
      </c>
      <c r="F1105" s="19">
        <v>17300</v>
      </c>
      <c r="G1105" s="19">
        <v>0</v>
      </c>
      <c r="H1105" s="20">
        <v>17300</v>
      </c>
    </row>
    <row r="1106" spans="1:8" x14ac:dyDescent="0.25">
      <c r="A1106" s="22" t="s">
        <v>0</v>
      </c>
      <c r="B1106" s="17" t="s">
        <v>38</v>
      </c>
      <c r="C1106" s="17" t="s">
        <v>0</v>
      </c>
      <c r="D1106" s="17" t="s">
        <v>0</v>
      </c>
      <c r="E1106" s="17" t="s">
        <v>0</v>
      </c>
      <c r="F1106" s="19">
        <f>F1105+F1104+F1103</f>
        <v>44000</v>
      </c>
      <c r="G1106" s="19">
        <f>G1105+G1104+G1103</f>
        <v>1776</v>
      </c>
      <c r="H1106" s="20">
        <f>H1105+H1104+H1103</f>
        <v>42224</v>
      </c>
    </row>
    <row r="1107" spans="1:8" x14ac:dyDescent="0.25">
      <c r="A1107" s="22" t="s">
        <v>0</v>
      </c>
      <c r="B1107" s="17" t="s">
        <v>42</v>
      </c>
      <c r="C1107" s="17" t="s">
        <v>0</v>
      </c>
      <c r="D1107" s="17" t="s">
        <v>0</v>
      </c>
      <c r="E1107" s="17" t="s">
        <v>0</v>
      </c>
      <c r="F1107" s="19">
        <f>0</f>
        <v>0</v>
      </c>
      <c r="G1107" s="19">
        <f>0</f>
        <v>0</v>
      </c>
      <c r="H1107" s="20">
        <f>0</f>
        <v>0</v>
      </c>
    </row>
    <row r="1108" spans="1:8" x14ac:dyDescent="0.25">
      <c r="A1108" s="22" t="s">
        <v>0</v>
      </c>
      <c r="B1108" s="17" t="s">
        <v>43</v>
      </c>
      <c r="C1108" s="17" t="s">
        <v>0</v>
      </c>
      <c r="D1108" s="17" t="s">
        <v>0</v>
      </c>
      <c r="E1108" s="17" t="s">
        <v>0</v>
      </c>
      <c r="F1108" s="19">
        <f>F1107-F1106</f>
        <v>-44000</v>
      </c>
      <c r="G1108" s="19">
        <f>G1107-G1106</f>
        <v>-1776</v>
      </c>
      <c r="H1108" s="20">
        <f>H1107-H1106</f>
        <v>-42224</v>
      </c>
    </row>
    <row r="1109" spans="1:8" x14ac:dyDescent="0.25">
      <c r="A1109" s="21" t="s">
        <v>1316</v>
      </c>
      <c r="B1109" s="17" t="s">
        <v>1317</v>
      </c>
      <c r="C1109" s="17" t="s">
        <v>0</v>
      </c>
      <c r="D1109" s="17" t="s">
        <v>0</v>
      </c>
      <c r="E1109" s="17" t="s">
        <v>0</v>
      </c>
      <c r="F1109" s="8"/>
      <c r="G1109" s="8"/>
      <c r="H1109" s="9"/>
    </row>
    <row r="1110" spans="1:8" x14ac:dyDescent="0.25">
      <c r="A1110" s="22" t="s">
        <v>1318</v>
      </c>
      <c r="B1110" s="17" t="s">
        <v>78</v>
      </c>
      <c r="C1110" s="17" t="s">
        <v>79</v>
      </c>
      <c r="D1110" s="17" t="s">
        <v>4411</v>
      </c>
      <c r="E1110" s="17" t="s">
        <v>4425</v>
      </c>
      <c r="F1110" s="19">
        <v>15000</v>
      </c>
      <c r="G1110" s="19">
        <v>10771.07</v>
      </c>
      <c r="H1110" s="20">
        <v>4228.93</v>
      </c>
    </row>
    <row r="1111" spans="1:8" x14ac:dyDescent="0.25">
      <c r="A1111" s="22" t="s">
        <v>1319</v>
      </c>
      <c r="B1111" s="17" t="s">
        <v>1320</v>
      </c>
      <c r="C1111" s="17" t="s">
        <v>79</v>
      </c>
      <c r="D1111" s="17" t="s">
        <v>4411</v>
      </c>
      <c r="E1111" s="17" t="s">
        <v>4425</v>
      </c>
      <c r="F1111" s="19">
        <v>1100</v>
      </c>
      <c r="G1111" s="19">
        <v>0</v>
      </c>
      <c r="H1111" s="20">
        <v>1100</v>
      </c>
    </row>
    <row r="1112" spans="1:8" x14ac:dyDescent="0.25">
      <c r="A1112" s="22" t="s">
        <v>1321</v>
      </c>
      <c r="B1112" s="17" t="s">
        <v>836</v>
      </c>
      <c r="C1112" s="17" t="s">
        <v>79</v>
      </c>
      <c r="D1112" s="17" t="s">
        <v>4411</v>
      </c>
      <c r="E1112" s="17" t="s">
        <v>4425</v>
      </c>
      <c r="F1112" s="19">
        <v>57500</v>
      </c>
      <c r="G1112" s="19">
        <v>23816.38</v>
      </c>
      <c r="H1112" s="20">
        <v>33683.620000000003</v>
      </c>
    </row>
    <row r="1113" spans="1:8" x14ac:dyDescent="0.25">
      <c r="A1113" s="22" t="s">
        <v>1322</v>
      </c>
      <c r="B1113" s="17" t="s">
        <v>81</v>
      </c>
      <c r="C1113" s="17" t="s">
        <v>79</v>
      </c>
      <c r="D1113" s="17" t="s">
        <v>4411</v>
      </c>
      <c r="E1113" s="17" t="s">
        <v>4425</v>
      </c>
      <c r="F1113" s="19">
        <v>10000</v>
      </c>
      <c r="G1113" s="19">
        <v>8933.39</v>
      </c>
      <c r="H1113" s="20">
        <v>1066.6099999999999</v>
      </c>
    </row>
    <row r="1114" spans="1:8" x14ac:dyDescent="0.25">
      <c r="A1114" s="22" t="s">
        <v>1323</v>
      </c>
      <c r="B1114" s="17" t="s">
        <v>83</v>
      </c>
      <c r="C1114" s="17" t="s">
        <v>79</v>
      </c>
      <c r="D1114" s="17" t="s">
        <v>4411</v>
      </c>
      <c r="E1114" s="17" t="s">
        <v>4425</v>
      </c>
      <c r="F1114" s="19">
        <v>2000</v>
      </c>
      <c r="G1114" s="19">
        <v>1488.5</v>
      </c>
      <c r="H1114" s="20">
        <v>511.5</v>
      </c>
    </row>
    <row r="1115" spans="1:8" x14ac:dyDescent="0.25">
      <c r="A1115" s="22" t="s">
        <v>1324</v>
      </c>
      <c r="B1115" s="17" t="s">
        <v>85</v>
      </c>
      <c r="C1115" s="17" t="s">
        <v>86</v>
      </c>
      <c r="D1115" s="17" t="s">
        <v>4411</v>
      </c>
      <c r="E1115" s="17" t="s">
        <v>4425</v>
      </c>
      <c r="F1115" s="19">
        <v>7000</v>
      </c>
      <c r="G1115" s="19">
        <v>5944.83</v>
      </c>
      <c r="H1115" s="20">
        <v>1055.17</v>
      </c>
    </row>
    <row r="1116" spans="1:8" x14ac:dyDescent="0.25">
      <c r="A1116" s="22" t="s">
        <v>1325</v>
      </c>
      <c r="B1116" s="17" t="s">
        <v>1326</v>
      </c>
      <c r="C1116" s="17" t="s">
        <v>86</v>
      </c>
      <c r="D1116" s="17" t="s">
        <v>4411</v>
      </c>
      <c r="E1116" s="17" t="s">
        <v>4425</v>
      </c>
      <c r="F1116" s="19">
        <v>500</v>
      </c>
      <c r="G1116" s="19">
        <v>138.07</v>
      </c>
      <c r="H1116" s="20">
        <v>361.93</v>
      </c>
    </row>
    <row r="1117" spans="1:8" x14ac:dyDescent="0.25">
      <c r="A1117" s="22" t="s">
        <v>1327</v>
      </c>
      <c r="B1117" s="17" t="s">
        <v>546</v>
      </c>
      <c r="C1117" s="17" t="s">
        <v>79</v>
      </c>
      <c r="D1117" s="17" t="s">
        <v>4411</v>
      </c>
      <c r="E1117" s="17" t="s">
        <v>4425</v>
      </c>
      <c r="F1117" s="19">
        <v>100</v>
      </c>
      <c r="G1117" s="19">
        <v>0</v>
      </c>
      <c r="H1117" s="20">
        <v>100</v>
      </c>
    </row>
    <row r="1118" spans="1:8" x14ac:dyDescent="0.25">
      <c r="A1118" s="22" t="s">
        <v>1328</v>
      </c>
      <c r="B1118" s="17" t="s">
        <v>1329</v>
      </c>
      <c r="C1118" s="17" t="s">
        <v>79</v>
      </c>
      <c r="D1118" s="17" t="s">
        <v>4411</v>
      </c>
      <c r="E1118" s="17" t="s">
        <v>4425</v>
      </c>
      <c r="F1118" s="19">
        <v>100</v>
      </c>
      <c r="G1118" s="19">
        <v>0</v>
      </c>
      <c r="H1118" s="20">
        <v>100</v>
      </c>
    </row>
    <row r="1119" spans="1:8" x14ac:dyDescent="0.25">
      <c r="A1119" s="22" t="s">
        <v>1330</v>
      </c>
      <c r="B1119" s="17" t="s">
        <v>419</v>
      </c>
      <c r="C1119" s="17" t="s">
        <v>79</v>
      </c>
      <c r="D1119" s="17" t="s">
        <v>4411</v>
      </c>
      <c r="E1119" s="17" t="s">
        <v>4425</v>
      </c>
      <c r="F1119" s="19">
        <v>100</v>
      </c>
      <c r="G1119" s="19">
        <v>90.13</v>
      </c>
      <c r="H1119" s="20">
        <v>9.8699999999999992</v>
      </c>
    </row>
    <row r="1120" spans="1:8" x14ac:dyDescent="0.25">
      <c r="A1120" s="22" t="s">
        <v>1331</v>
      </c>
      <c r="B1120" s="17" t="s">
        <v>322</v>
      </c>
      <c r="C1120" s="17" t="s">
        <v>79</v>
      </c>
      <c r="D1120" s="17" t="s">
        <v>4411</v>
      </c>
      <c r="E1120" s="17" t="s">
        <v>4425</v>
      </c>
      <c r="F1120" s="19">
        <v>5800</v>
      </c>
      <c r="G1120" s="19">
        <v>3454.99</v>
      </c>
      <c r="H1120" s="20">
        <v>2345.0100000000002</v>
      </c>
    </row>
    <row r="1121" spans="1:8" x14ac:dyDescent="0.25">
      <c r="A1121" s="22" t="s">
        <v>1332</v>
      </c>
      <c r="B1121" s="17" t="s">
        <v>1333</v>
      </c>
      <c r="C1121" s="17" t="s">
        <v>79</v>
      </c>
      <c r="D1121" s="17" t="s">
        <v>4411</v>
      </c>
      <c r="E1121" s="17" t="s">
        <v>4425</v>
      </c>
      <c r="F1121" s="19">
        <v>100</v>
      </c>
      <c r="G1121" s="19">
        <v>0</v>
      </c>
      <c r="H1121" s="20">
        <v>100</v>
      </c>
    </row>
    <row r="1122" spans="1:8" x14ac:dyDescent="0.25">
      <c r="A1122" s="22" t="s">
        <v>1334</v>
      </c>
      <c r="B1122" s="17" t="s">
        <v>1335</v>
      </c>
      <c r="C1122" s="17" t="s">
        <v>79</v>
      </c>
      <c r="D1122" s="17" t="s">
        <v>4411</v>
      </c>
      <c r="E1122" s="17" t="s">
        <v>4425</v>
      </c>
      <c r="F1122" s="19">
        <v>500</v>
      </c>
      <c r="G1122" s="19">
        <v>25.98</v>
      </c>
      <c r="H1122" s="20">
        <v>474.02</v>
      </c>
    </row>
    <row r="1123" spans="1:8" x14ac:dyDescent="0.25">
      <c r="A1123" s="22" t="s">
        <v>1336</v>
      </c>
      <c r="B1123" s="17" t="s">
        <v>1337</v>
      </c>
      <c r="C1123" s="17" t="s">
        <v>79</v>
      </c>
      <c r="D1123" s="17" t="s">
        <v>4411</v>
      </c>
      <c r="E1123" s="17" t="s">
        <v>4425</v>
      </c>
      <c r="F1123" s="19">
        <v>1500</v>
      </c>
      <c r="G1123" s="19">
        <v>1305</v>
      </c>
      <c r="H1123" s="20">
        <v>195</v>
      </c>
    </row>
    <row r="1124" spans="1:8" x14ac:dyDescent="0.25">
      <c r="A1124" s="22" t="s">
        <v>1338</v>
      </c>
      <c r="B1124" s="17" t="s">
        <v>94</v>
      </c>
      <c r="C1124" s="17" t="s">
        <v>95</v>
      </c>
      <c r="D1124" s="17" t="s">
        <v>4411</v>
      </c>
      <c r="E1124" s="17" t="s">
        <v>4425</v>
      </c>
      <c r="F1124" s="19">
        <v>7000</v>
      </c>
      <c r="G1124" s="19">
        <v>3669.03</v>
      </c>
      <c r="H1124" s="20">
        <v>3330.97</v>
      </c>
    </row>
    <row r="1125" spans="1:8" x14ac:dyDescent="0.25">
      <c r="A1125" s="22" t="s">
        <v>1339</v>
      </c>
      <c r="B1125" s="17" t="s">
        <v>1340</v>
      </c>
      <c r="C1125" s="17" t="s">
        <v>95</v>
      </c>
      <c r="D1125" s="17" t="s">
        <v>4411</v>
      </c>
      <c r="E1125" s="17" t="s">
        <v>4425</v>
      </c>
      <c r="F1125" s="19">
        <v>100</v>
      </c>
      <c r="G1125" s="19">
        <v>0</v>
      </c>
      <c r="H1125" s="20">
        <v>100</v>
      </c>
    </row>
    <row r="1126" spans="1:8" x14ac:dyDescent="0.25">
      <c r="A1126" s="22" t="s">
        <v>1341</v>
      </c>
      <c r="B1126" s="17" t="s">
        <v>349</v>
      </c>
      <c r="C1126" s="17" t="s">
        <v>95</v>
      </c>
      <c r="D1126" s="17" t="s">
        <v>4411</v>
      </c>
      <c r="E1126" s="17" t="s">
        <v>4425</v>
      </c>
      <c r="F1126" s="19">
        <v>1500</v>
      </c>
      <c r="G1126" s="19">
        <v>691.65</v>
      </c>
      <c r="H1126" s="20">
        <v>808.35</v>
      </c>
    </row>
    <row r="1127" spans="1:8" x14ac:dyDescent="0.25">
      <c r="A1127" s="22" t="s">
        <v>1342</v>
      </c>
      <c r="B1127" s="17" t="s">
        <v>325</v>
      </c>
      <c r="C1127" s="17" t="s">
        <v>86</v>
      </c>
      <c r="D1127" s="17" t="s">
        <v>4411</v>
      </c>
      <c r="E1127" s="17" t="s">
        <v>4425</v>
      </c>
      <c r="F1127" s="19">
        <v>100</v>
      </c>
      <c r="G1127" s="19">
        <v>50.39</v>
      </c>
      <c r="H1127" s="20">
        <v>49.61</v>
      </c>
    </row>
    <row r="1128" spans="1:8" x14ac:dyDescent="0.25">
      <c r="A1128" s="22" t="s">
        <v>0</v>
      </c>
      <c r="B1128" s="17" t="s">
        <v>38</v>
      </c>
      <c r="C1128" s="17" t="s">
        <v>0</v>
      </c>
      <c r="D1128" s="17" t="s">
        <v>0</v>
      </c>
      <c r="E1128" s="17" t="s">
        <v>0</v>
      </c>
      <c r="F1128" s="19">
        <f>F1127+F1126+F1125+F1124+F1123+F1122+F1121+F1120+F1119+F1118+F1117+F1116+F1115+F1114+F1113+F1112+F1111+F1110</f>
        <v>110000</v>
      </c>
      <c r="G1128" s="19">
        <f>G1127+G1126+G1125+G1124+G1123+G1122+G1121+G1120+G1119+G1118+G1117+G1116+G1115+G1114+G1113+G1112+G1111+G1110</f>
        <v>60379.409999999996</v>
      </c>
      <c r="H1128" s="20">
        <f>H1127+H1126+H1125+H1124+H1123+H1122+H1121+H1120+H1119+H1118+H1117+H1116+H1115+H1114+H1113+H1112+H1111+H1110</f>
        <v>49620.590000000004</v>
      </c>
    </row>
    <row r="1129" spans="1:8" x14ac:dyDescent="0.25">
      <c r="A1129" s="22" t="s">
        <v>1343</v>
      </c>
      <c r="B1129" s="17" t="s">
        <v>1344</v>
      </c>
      <c r="C1129" s="17" t="s">
        <v>261</v>
      </c>
      <c r="D1129" s="17" t="s">
        <v>4411</v>
      </c>
      <c r="E1129" s="17" t="s">
        <v>4425</v>
      </c>
      <c r="F1129" s="19">
        <v>100</v>
      </c>
      <c r="G1129" s="19">
        <v>16</v>
      </c>
      <c r="H1129" s="20">
        <v>84</v>
      </c>
    </row>
    <row r="1130" spans="1:8" x14ac:dyDescent="0.25">
      <c r="A1130" s="22" t="s">
        <v>1345</v>
      </c>
      <c r="B1130" s="17" t="s">
        <v>1346</v>
      </c>
      <c r="C1130" s="17" t="s">
        <v>261</v>
      </c>
      <c r="D1130" s="17" t="s">
        <v>4411</v>
      </c>
      <c r="E1130" s="17" t="s">
        <v>4425</v>
      </c>
      <c r="F1130" s="19">
        <v>5500</v>
      </c>
      <c r="G1130" s="19">
        <v>1650.25</v>
      </c>
      <c r="H1130" s="20">
        <v>3849.75</v>
      </c>
    </row>
    <row r="1131" spans="1:8" x14ac:dyDescent="0.25">
      <c r="A1131" s="22" t="s">
        <v>0</v>
      </c>
      <c r="B1131" s="17" t="s">
        <v>42</v>
      </c>
      <c r="C1131" s="17" t="s">
        <v>0</v>
      </c>
      <c r="D1131" s="17" t="s">
        <v>0</v>
      </c>
      <c r="E1131" s="17" t="s">
        <v>0</v>
      </c>
      <c r="F1131" s="19">
        <f>F1130+F1129</f>
        <v>5600</v>
      </c>
      <c r="G1131" s="19">
        <f>G1130+G1129</f>
        <v>1666.25</v>
      </c>
      <c r="H1131" s="20">
        <f>H1130+H1129</f>
        <v>3933.75</v>
      </c>
    </row>
    <row r="1132" spans="1:8" x14ac:dyDescent="0.25">
      <c r="A1132" s="22" t="s">
        <v>0</v>
      </c>
      <c r="B1132" s="17" t="s">
        <v>43</v>
      </c>
      <c r="C1132" s="17" t="s">
        <v>0</v>
      </c>
      <c r="D1132" s="17" t="s">
        <v>0</v>
      </c>
      <c r="E1132" s="17" t="s">
        <v>0</v>
      </c>
      <c r="F1132" s="19">
        <f>F1131-F1128</f>
        <v>-104400</v>
      </c>
      <c r="G1132" s="19">
        <f>G1131-G1128</f>
        <v>-58713.159999999996</v>
      </c>
      <c r="H1132" s="20">
        <f>H1131-H1128</f>
        <v>-45686.840000000004</v>
      </c>
    </row>
    <row r="1133" spans="1:8" x14ac:dyDescent="0.25">
      <c r="A1133" s="21" t="s">
        <v>1347</v>
      </c>
      <c r="B1133" s="17" t="s">
        <v>984</v>
      </c>
      <c r="C1133" s="17" t="s">
        <v>0</v>
      </c>
      <c r="D1133" s="17" t="s">
        <v>0</v>
      </c>
      <c r="E1133" s="17" t="s">
        <v>0</v>
      </c>
      <c r="F1133" s="8"/>
      <c r="G1133" s="8"/>
      <c r="H1133" s="9"/>
    </row>
    <row r="1134" spans="1:8" x14ac:dyDescent="0.25">
      <c r="A1134" s="22" t="s">
        <v>1348</v>
      </c>
      <c r="B1134" s="17" t="s">
        <v>88</v>
      </c>
      <c r="C1134" s="17" t="s">
        <v>89</v>
      </c>
      <c r="D1134" s="17" t="s">
        <v>4411</v>
      </c>
      <c r="E1134" s="17" t="s">
        <v>4425</v>
      </c>
      <c r="F1134" s="19">
        <v>393200</v>
      </c>
      <c r="G1134" s="19">
        <v>18027.88</v>
      </c>
      <c r="H1134" s="20">
        <v>375172.12</v>
      </c>
    </row>
    <row r="1135" spans="1:8" x14ac:dyDescent="0.25">
      <c r="A1135" s="22" t="s">
        <v>1349</v>
      </c>
      <c r="B1135" s="17" t="s">
        <v>1350</v>
      </c>
      <c r="C1135" s="17" t="s">
        <v>1351</v>
      </c>
      <c r="D1135" s="17" t="s">
        <v>4411</v>
      </c>
      <c r="E1135" s="17" t="s">
        <v>4425</v>
      </c>
      <c r="F1135" s="19">
        <v>100</v>
      </c>
      <c r="G1135" s="19">
        <v>108.58</v>
      </c>
      <c r="H1135" s="20">
        <v>-8.58</v>
      </c>
    </row>
    <row r="1136" spans="1:8" x14ac:dyDescent="0.25">
      <c r="A1136" s="22" t="s">
        <v>1352</v>
      </c>
      <c r="B1136" s="17" t="s">
        <v>99</v>
      </c>
      <c r="C1136" s="17" t="s">
        <v>19</v>
      </c>
      <c r="D1136" s="17" t="s">
        <v>4411</v>
      </c>
      <c r="E1136" s="17" t="s">
        <v>4425</v>
      </c>
      <c r="F1136" s="19">
        <v>2500</v>
      </c>
      <c r="G1136" s="19">
        <v>1440</v>
      </c>
      <c r="H1136" s="20">
        <v>1060</v>
      </c>
    </row>
    <row r="1137" spans="1:8" x14ac:dyDescent="0.25">
      <c r="A1137" s="22" t="s">
        <v>1353</v>
      </c>
      <c r="B1137" s="17" t="s">
        <v>101</v>
      </c>
      <c r="C1137" s="17" t="s">
        <v>19</v>
      </c>
      <c r="D1137" s="17" t="s">
        <v>4411</v>
      </c>
      <c r="E1137" s="17" t="s">
        <v>4425</v>
      </c>
      <c r="F1137" s="19">
        <v>297500</v>
      </c>
      <c r="G1137" s="19">
        <v>67584.38</v>
      </c>
      <c r="H1137" s="20">
        <v>229915.62</v>
      </c>
    </row>
    <row r="1138" spans="1:8" x14ac:dyDescent="0.25">
      <c r="A1138" s="22" t="s">
        <v>1354</v>
      </c>
      <c r="B1138" s="17" t="s">
        <v>1355</v>
      </c>
      <c r="C1138" s="17" t="s">
        <v>19</v>
      </c>
      <c r="D1138" s="17" t="s">
        <v>4411</v>
      </c>
      <c r="E1138" s="17" t="s">
        <v>4425</v>
      </c>
      <c r="F1138" s="19">
        <v>50000</v>
      </c>
      <c r="G1138" s="19">
        <v>948</v>
      </c>
      <c r="H1138" s="20">
        <v>49052</v>
      </c>
    </row>
    <row r="1139" spans="1:8" x14ac:dyDescent="0.25">
      <c r="A1139" s="22" t="s">
        <v>1356</v>
      </c>
      <c r="B1139" s="17" t="s">
        <v>107</v>
      </c>
      <c r="C1139" s="17" t="s">
        <v>19</v>
      </c>
      <c r="D1139" s="17" t="s">
        <v>4411</v>
      </c>
      <c r="E1139" s="17" t="s">
        <v>4425</v>
      </c>
      <c r="F1139" s="19">
        <v>1000</v>
      </c>
      <c r="G1139" s="19">
        <v>40</v>
      </c>
      <c r="H1139" s="20">
        <v>960</v>
      </c>
    </row>
    <row r="1140" spans="1:8" x14ac:dyDescent="0.25">
      <c r="A1140" s="22" t="s">
        <v>1357</v>
      </c>
      <c r="B1140" s="17" t="s">
        <v>1358</v>
      </c>
      <c r="C1140" s="17" t="s">
        <v>19</v>
      </c>
      <c r="D1140" s="17" t="s">
        <v>4411</v>
      </c>
      <c r="E1140" s="17" t="s">
        <v>4425</v>
      </c>
      <c r="F1140" s="19">
        <v>1000</v>
      </c>
      <c r="G1140" s="19">
        <v>0</v>
      </c>
      <c r="H1140" s="20">
        <v>1000</v>
      </c>
    </row>
    <row r="1141" spans="1:8" x14ac:dyDescent="0.25">
      <c r="A1141" s="22" t="s">
        <v>0</v>
      </c>
      <c r="B1141" s="17" t="s">
        <v>38</v>
      </c>
      <c r="C1141" s="17" t="s">
        <v>0</v>
      </c>
      <c r="D1141" s="17" t="s">
        <v>0</v>
      </c>
      <c r="E1141" s="17" t="s">
        <v>0</v>
      </c>
      <c r="F1141" s="19">
        <f>F1140+F1139+F1138+F1137+F1136+F1135+F1134</f>
        <v>745300</v>
      </c>
      <c r="G1141" s="19">
        <f>G1140+G1139+G1138+G1137+G1136+G1135+G1134</f>
        <v>88148.840000000011</v>
      </c>
      <c r="H1141" s="20">
        <f>H1140+H1139+H1138+H1137+H1136+H1135+H1134</f>
        <v>657151.15999999992</v>
      </c>
    </row>
    <row r="1142" spans="1:8" x14ac:dyDescent="0.25">
      <c r="A1142" s="22" t="s">
        <v>1359</v>
      </c>
      <c r="B1142" s="17" t="s">
        <v>1360</v>
      </c>
      <c r="C1142" s="17" t="s">
        <v>368</v>
      </c>
      <c r="D1142" s="17" t="s">
        <v>4411</v>
      </c>
      <c r="E1142" s="17" t="s">
        <v>4425</v>
      </c>
      <c r="F1142" s="19">
        <v>35000</v>
      </c>
      <c r="G1142" s="19">
        <v>29335.27</v>
      </c>
      <c r="H1142" s="20">
        <v>5664.73</v>
      </c>
    </row>
    <row r="1143" spans="1:8" x14ac:dyDescent="0.25">
      <c r="A1143" s="22" t="s">
        <v>1361</v>
      </c>
      <c r="B1143" s="17" t="s">
        <v>1362</v>
      </c>
      <c r="C1143" s="17" t="s">
        <v>368</v>
      </c>
      <c r="D1143" s="17" t="s">
        <v>4411</v>
      </c>
      <c r="E1143" s="17" t="s">
        <v>4425</v>
      </c>
      <c r="F1143" s="19">
        <v>50000</v>
      </c>
      <c r="G1143" s="19">
        <v>39133.47</v>
      </c>
      <c r="H1143" s="20">
        <v>10866.53</v>
      </c>
    </row>
    <row r="1144" spans="1:8" x14ac:dyDescent="0.25">
      <c r="A1144" s="22" t="s">
        <v>1363</v>
      </c>
      <c r="B1144" s="17" t="s">
        <v>1364</v>
      </c>
      <c r="C1144" s="17" t="s">
        <v>368</v>
      </c>
      <c r="D1144" s="17" t="s">
        <v>4411</v>
      </c>
      <c r="E1144" s="17" t="s">
        <v>4425</v>
      </c>
      <c r="F1144" s="19">
        <v>100</v>
      </c>
      <c r="G1144" s="19">
        <v>0</v>
      </c>
      <c r="H1144" s="20">
        <v>100</v>
      </c>
    </row>
    <row r="1145" spans="1:8" x14ac:dyDescent="0.25">
      <c r="A1145" s="22" t="s">
        <v>1365</v>
      </c>
      <c r="B1145" s="17" t="s">
        <v>372</v>
      </c>
      <c r="C1145" s="17" t="s">
        <v>373</v>
      </c>
      <c r="D1145" s="17" t="s">
        <v>4411</v>
      </c>
      <c r="E1145" s="17" t="s">
        <v>4425</v>
      </c>
      <c r="F1145" s="19">
        <v>3000</v>
      </c>
      <c r="G1145" s="19">
        <v>0</v>
      </c>
      <c r="H1145" s="20">
        <v>3000</v>
      </c>
    </row>
    <row r="1146" spans="1:8" x14ac:dyDescent="0.25">
      <c r="A1146" s="22" t="s">
        <v>1366</v>
      </c>
      <c r="B1146" s="17" t="s">
        <v>1367</v>
      </c>
      <c r="C1146" s="17" t="s">
        <v>373</v>
      </c>
      <c r="D1146" s="17" t="s">
        <v>4411</v>
      </c>
      <c r="E1146" s="17" t="s">
        <v>4425</v>
      </c>
      <c r="F1146" s="19">
        <v>100</v>
      </c>
      <c r="G1146" s="19">
        <v>0</v>
      </c>
      <c r="H1146" s="20">
        <v>100</v>
      </c>
    </row>
    <row r="1147" spans="1:8" x14ac:dyDescent="0.25">
      <c r="A1147" s="22" t="s">
        <v>1368</v>
      </c>
      <c r="B1147" s="17" t="s">
        <v>1369</v>
      </c>
      <c r="C1147" s="17" t="s">
        <v>261</v>
      </c>
      <c r="D1147" s="17" t="s">
        <v>4405</v>
      </c>
      <c r="E1147" s="17" t="s">
        <v>4412</v>
      </c>
      <c r="F1147" s="19">
        <v>102000</v>
      </c>
      <c r="G1147" s="19">
        <v>64891.51</v>
      </c>
      <c r="H1147" s="20">
        <v>37108.49</v>
      </c>
    </row>
    <row r="1148" spans="1:8" x14ac:dyDescent="0.25">
      <c r="A1148" s="22" t="s">
        <v>1370</v>
      </c>
      <c r="B1148" s="17" t="s">
        <v>380</v>
      </c>
      <c r="C1148" s="17" t="s">
        <v>261</v>
      </c>
      <c r="D1148" s="17" t="s">
        <v>4411</v>
      </c>
      <c r="E1148" s="17" t="s">
        <v>4425</v>
      </c>
      <c r="F1148" s="19">
        <v>4000</v>
      </c>
      <c r="G1148" s="19">
        <v>2487.3200000000002</v>
      </c>
      <c r="H1148" s="20">
        <v>1512.68</v>
      </c>
    </row>
    <row r="1149" spans="1:8" x14ac:dyDescent="0.25">
      <c r="A1149" s="22" t="s">
        <v>1371</v>
      </c>
      <c r="B1149" s="17" t="s">
        <v>1372</v>
      </c>
      <c r="C1149" s="17" t="s">
        <v>261</v>
      </c>
      <c r="D1149" s="17" t="s">
        <v>4411</v>
      </c>
      <c r="E1149" s="17" t="s">
        <v>4425</v>
      </c>
      <c r="F1149" s="19">
        <v>100</v>
      </c>
      <c r="G1149" s="19">
        <v>0</v>
      </c>
      <c r="H1149" s="20">
        <v>100</v>
      </c>
    </row>
    <row r="1150" spans="1:8" x14ac:dyDescent="0.25">
      <c r="A1150" s="22" t="s">
        <v>1373</v>
      </c>
      <c r="B1150" s="17" t="s">
        <v>1374</v>
      </c>
      <c r="C1150" s="17" t="s">
        <v>177</v>
      </c>
      <c r="D1150" s="17" t="s">
        <v>4411</v>
      </c>
      <c r="E1150" s="17" t="s">
        <v>4425</v>
      </c>
      <c r="F1150" s="19">
        <v>1802000</v>
      </c>
      <c r="G1150" s="19">
        <v>1193723.44</v>
      </c>
      <c r="H1150" s="20">
        <v>608276.56000000006</v>
      </c>
    </row>
    <row r="1151" spans="1:8" x14ac:dyDescent="0.25">
      <c r="A1151" s="22" t="s">
        <v>0</v>
      </c>
      <c r="B1151" s="17" t="s">
        <v>42</v>
      </c>
      <c r="C1151" s="17" t="s">
        <v>0</v>
      </c>
      <c r="D1151" s="17" t="s">
        <v>0</v>
      </c>
      <c r="E1151" s="17" t="s">
        <v>0</v>
      </c>
      <c r="F1151" s="19">
        <f>F1150+F1149+F1148+F1147+F1146+F1145+F1144+F1143+F1142</f>
        <v>1996300</v>
      </c>
      <c r="G1151" s="19">
        <f>G1150+G1149+G1148+G1147+G1146+G1145+G1144+G1143+G1142</f>
        <v>1329571.01</v>
      </c>
      <c r="H1151" s="20">
        <f>H1150+H1149+H1148+H1147+H1146+H1145+H1144+H1143+H1142</f>
        <v>666728.99000000011</v>
      </c>
    </row>
    <row r="1152" spans="1:8" x14ac:dyDescent="0.25">
      <c r="A1152" s="22" t="s">
        <v>0</v>
      </c>
      <c r="B1152" s="17" t="s">
        <v>43</v>
      </c>
      <c r="C1152" s="17" t="s">
        <v>0</v>
      </c>
      <c r="D1152" s="17" t="s">
        <v>0</v>
      </c>
      <c r="E1152" s="17" t="s">
        <v>0</v>
      </c>
      <c r="F1152" s="19">
        <f>F1151-F1141</f>
        <v>1251000</v>
      </c>
      <c r="G1152" s="19">
        <f>G1151-G1141</f>
        <v>1241422.17</v>
      </c>
      <c r="H1152" s="20">
        <f>H1151-H1141</f>
        <v>9577.8300000001909</v>
      </c>
    </row>
    <row r="1153" spans="1:8" x14ac:dyDescent="0.25">
      <c r="A1153" s="16" t="s">
        <v>1375</v>
      </c>
      <c r="B1153" s="17" t="s">
        <v>1376</v>
      </c>
      <c r="C1153" s="17" t="s">
        <v>0</v>
      </c>
      <c r="D1153" s="17" t="s">
        <v>0</v>
      </c>
      <c r="E1153" s="17" t="s">
        <v>0</v>
      </c>
      <c r="F1153" s="8"/>
      <c r="G1153" s="8"/>
      <c r="H1153" s="9"/>
    </row>
    <row r="1154" spans="1:8" x14ac:dyDescent="0.25">
      <c r="A1154" s="21" t="s">
        <v>1377</v>
      </c>
      <c r="B1154" s="17" t="s">
        <v>1193</v>
      </c>
      <c r="C1154" s="17" t="s">
        <v>0</v>
      </c>
      <c r="D1154" s="17" t="s">
        <v>0</v>
      </c>
      <c r="E1154" s="17" t="s">
        <v>0</v>
      </c>
      <c r="F1154" s="8"/>
      <c r="G1154" s="8"/>
      <c r="H1154" s="9"/>
    </row>
    <row r="1155" spans="1:8" x14ac:dyDescent="0.25">
      <c r="A1155" s="22" t="s">
        <v>1378</v>
      </c>
      <c r="B1155" s="17" t="s">
        <v>56</v>
      </c>
      <c r="C1155" s="17" t="s">
        <v>54</v>
      </c>
      <c r="D1155" s="17" t="s">
        <v>4405</v>
      </c>
      <c r="E1155" s="17" t="s">
        <v>4412</v>
      </c>
      <c r="F1155" s="19">
        <v>84000</v>
      </c>
      <c r="G1155" s="19">
        <v>84347.17</v>
      </c>
      <c r="H1155" s="20">
        <v>-347.17</v>
      </c>
    </row>
    <row r="1156" spans="1:8" x14ac:dyDescent="0.25">
      <c r="A1156" s="22" t="s">
        <v>1379</v>
      </c>
      <c r="B1156" s="17" t="s">
        <v>58</v>
      </c>
      <c r="C1156" s="17" t="s">
        <v>54</v>
      </c>
      <c r="D1156" s="17" t="s">
        <v>4405</v>
      </c>
      <c r="E1156" s="17" t="s">
        <v>4412</v>
      </c>
      <c r="F1156" s="19">
        <v>119800</v>
      </c>
      <c r="G1156" s="19">
        <v>147665.29999999999</v>
      </c>
      <c r="H1156" s="20">
        <v>-27865.3</v>
      </c>
    </row>
    <row r="1157" spans="1:8" x14ac:dyDescent="0.25">
      <c r="A1157" s="22" t="s">
        <v>1380</v>
      </c>
      <c r="B1157" s="17" t="s">
        <v>60</v>
      </c>
      <c r="C1157" s="17" t="s">
        <v>61</v>
      </c>
      <c r="D1157" s="17" t="s">
        <v>4405</v>
      </c>
      <c r="E1157" s="17" t="s">
        <v>4412</v>
      </c>
      <c r="F1157" s="19">
        <v>6400</v>
      </c>
      <c r="G1157" s="19">
        <v>6351.12</v>
      </c>
      <c r="H1157" s="20">
        <v>48.88</v>
      </c>
    </row>
    <row r="1158" spans="1:8" x14ac:dyDescent="0.25">
      <c r="A1158" s="22" t="s">
        <v>1381</v>
      </c>
      <c r="B1158" s="17" t="s">
        <v>63</v>
      </c>
      <c r="C1158" s="17" t="s">
        <v>54</v>
      </c>
      <c r="D1158" s="17" t="s">
        <v>4405</v>
      </c>
      <c r="E1158" s="17" t="s">
        <v>4412</v>
      </c>
      <c r="F1158" s="19">
        <v>100</v>
      </c>
      <c r="G1158" s="19">
        <v>0</v>
      </c>
      <c r="H1158" s="20">
        <v>100</v>
      </c>
    </row>
    <row r="1159" spans="1:8" x14ac:dyDescent="0.25">
      <c r="A1159" s="22" t="s">
        <v>1382</v>
      </c>
      <c r="B1159" s="17" t="s">
        <v>276</v>
      </c>
      <c r="C1159" s="17" t="s">
        <v>66</v>
      </c>
      <c r="D1159" s="17" t="s">
        <v>4405</v>
      </c>
      <c r="E1159" s="17" t="s">
        <v>4412</v>
      </c>
      <c r="F1159" s="19">
        <v>100</v>
      </c>
      <c r="G1159" s="19">
        <v>0</v>
      </c>
      <c r="H1159" s="20">
        <v>100</v>
      </c>
    </row>
    <row r="1160" spans="1:8" x14ac:dyDescent="0.25">
      <c r="A1160" s="22" t="s">
        <v>1383</v>
      </c>
      <c r="B1160" s="17" t="s">
        <v>1299</v>
      </c>
      <c r="C1160" s="17" t="s">
        <v>66</v>
      </c>
      <c r="D1160" s="17" t="s">
        <v>4405</v>
      </c>
      <c r="E1160" s="17" t="s">
        <v>4412</v>
      </c>
      <c r="F1160" s="19">
        <v>7000</v>
      </c>
      <c r="G1160" s="19">
        <v>8173.2</v>
      </c>
      <c r="H1160" s="20">
        <v>-1173.2</v>
      </c>
    </row>
    <row r="1161" spans="1:8" x14ac:dyDescent="0.25">
      <c r="A1161" s="22" t="s">
        <v>1384</v>
      </c>
      <c r="B1161" s="17" t="s">
        <v>74</v>
      </c>
      <c r="C1161" s="17" t="s">
        <v>66</v>
      </c>
      <c r="D1161" s="17" t="s">
        <v>4405</v>
      </c>
      <c r="E1161" s="17" t="s">
        <v>4412</v>
      </c>
      <c r="F1161" s="19">
        <v>41800</v>
      </c>
      <c r="G1161" s="19">
        <v>48127.62</v>
      </c>
      <c r="H1161" s="20">
        <v>-6327.62</v>
      </c>
    </row>
    <row r="1162" spans="1:8" x14ac:dyDescent="0.25">
      <c r="A1162" s="22" t="s">
        <v>1385</v>
      </c>
      <c r="B1162" s="17" t="s">
        <v>76</v>
      </c>
      <c r="C1162" s="17" t="s">
        <v>66</v>
      </c>
      <c r="D1162" s="17" t="s">
        <v>4405</v>
      </c>
      <c r="E1162" s="17" t="s">
        <v>4412</v>
      </c>
      <c r="F1162" s="19">
        <v>1600</v>
      </c>
      <c r="G1162" s="19">
        <v>1515.06</v>
      </c>
      <c r="H1162" s="20">
        <v>84.94</v>
      </c>
    </row>
    <row r="1163" spans="1:8" x14ac:dyDescent="0.25">
      <c r="A1163" s="22" t="s">
        <v>1386</v>
      </c>
      <c r="B1163" s="17" t="s">
        <v>27</v>
      </c>
      <c r="C1163" s="17" t="s">
        <v>66</v>
      </c>
      <c r="D1163" s="17" t="s">
        <v>4405</v>
      </c>
      <c r="E1163" s="17" t="s">
        <v>4412</v>
      </c>
      <c r="F1163" s="19">
        <v>2100</v>
      </c>
      <c r="G1163" s="19">
        <v>2776.52</v>
      </c>
      <c r="H1163" s="20">
        <v>-676.52</v>
      </c>
    </row>
    <row r="1164" spans="1:8" x14ac:dyDescent="0.25">
      <c r="A1164" s="22" t="s">
        <v>1387</v>
      </c>
      <c r="B1164" s="17" t="s">
        <v>1308</v>
      </c>
      <c r="C1164" s="17" t="s">
        <v>66</v>
      </c>
      <c r="D1164" s="17" t="s">
        <v>4405</v>
      </c>
      <c r="E1164" s="17" t="s">
        <v>4412</v>
      </c>
      <c r="F1164" s="19">
        <v>100</v>
      </c>
      <c r="G1164" s="19">
        <v>0</v>
      </c>
      <c r="H1164" s="20">
        <v>100</v>
      </c>
    </row>
    <row r="1165" spans="1:8" x14ac:dyDescent="0.25">
      <c r="A1165" s="22" t="s">
        <v>1388</v>
      </c>
      <c r="B1165" s="17" t="s">
        <v>21</v>
      </c>
      <c r="C1165" s="17" t="s">
        <v>19</v>
      </c>
      <c r="D1165" s="17" t="s">
        <v>4405</v>
      </c>
      <c r="E1165" s="17" t="s">
        <v>4412</v>
      </c>
      <c r="F1165" s="19">
        <v>400</v>
      </c>
      <c r="G1165" s="19">
        <v>235.58</v>
      </c>
      <c r="H1165" s="20">
        <v>164.42</v>
      </c>
    </row>
    <row r="1166" spans="1:8" x14ac:dyDescent="0.25">
      <c r="A1166" s="22" t="s">
        <v>0</v>
      </c>
      <c r="B1166" s="17" t="s">
        <v>38</v>
      </c>
      <c r="C1166" s="17" t="s">
        <v>0</v>
      </c>
      <c r="D1166" s="17" t="s">
        <v>0</v>
      </c>
      <c r="E1166" s="17" t="s">
        <v>0</v>
      </c>
      <c r="F1166" s="19">
        <f>F1165+F1164+F1163+F1162+F1161+F1160+F1159+F1158+F1157+F1156+F1155</f>
        <v>263400</v>
      </c>
      <c r="G1166" s="19">
        <f>G1165+G1164+G1163+G1162+G1161+G1160+G1159+G1158+G1157+G1156+G1155</f>
        <v>299191.56999999995</v>
      </c>
      <c r="H1166" s="20">
        <f>H1165+H1164+H1163+H1162+H1161+H1160+H1159+H1158+H1157+H1156+H1155</f>
        <v>-35791.57</v>
      </c>
    </row>
    <row r="1167" spans="1:8" x14ac:dyDescent="0.25">
      <c r="A1167" s="22" t="s">
        <v>0</v>
      </c>
      <c r="B1167" s="17" t="s">
        <v>42</v>
      </c>
      <c r="C1167" s="17" t="s">
        <v>0</v>
      </c>
      <c r="D1167" s="17" t="s">
        <v>0</v>
      </c>
      <c r="E1167" s="17" t="s">
        <v>0</v>
      </c>
      <c r="F1167" s="19">
        <f>0</f>
        <v>0</v>
      </c>
      <c r="G1167" s="19">
        <f>0</f>
        <v>0</v>
      </c>
      <c r="H1167" s="20">
        <f>0</f>
        <v>0</v>
      </c>
    </row>
    <row r="1168" spans="1:8" x14ac:dyDescent="0.25">
      <c r="A1168" s="22" t="s">
        <v>0</v>
      </c>
      <c r="B1168" s="17" t="s">
        <v>43</v>
      </c>
      <c r="C1168" s="17" t="s">
        <v>0</v>
      </c>
      <c r="D1168" s="17" t="s">
        <v>0</v>
      </c>
      <c r="E1168" s="17" t="s">
        <v>0</v>
      </c>
      <c r="F1168" s="19">
        <f>F1167-F1166</f>
        <v>-263400</v>
      </c>
      <c r="G1168" s="19">
        <f>G1167-G1166</f>
        <v>-299191.56999999995</v>
      </c>
      <c r="H1168" s="20">
        <f>H1167-H1166</f>
        <v>35791.57</v>
      </c>
    </row>
    <row r="1169" spans="1:8" x14ac:dyDescent="0.25">
      <c r="A1169" s="21" t="s">
        <v>1389</v>
      </c>
      <c r="B1169" s="17" t="s">
        <v>1311</v>
      </c>
      <c r="C1169" s="17" t="s">
        <v>0</v>
      </c>
      <c r="D1169" s="17" t="s">
        <v>0</v>
      </c>
      <c r="E1169" s="17" t="s">
        <v>0</v>
      </c>
      <c r="F1169" s="8"/>
      <c r="G1169" s="8"/>
      <c r="H1169" s="9"/>
    </row>
    <row r="1170" spans="1:8" x14ac:dyDescent="0.25">
      <c r="A1170" s="22" t="s">
        <v>1390</v>
      </c>
      <c r="B1170" s="17" t="s">
        <v>252</v>
      </c>
      <c r="C1170" s="17" t="s">
        <v>253</v>
      </c>
      <c r="D1170" s="17" t="s">
        <v>4411</v>
      </c>
      <c r="E1170" s="17" t="s">
        <v>4425</v>
      </c>
      <c r="F1170" s="19">
        <v>123300</v>
      </c>
      <c r="G1170" s="19">
        <v>109628.18</v>
      </c>
      <c r="H1170" s="20">
        <v>13671.82</v>
      </c>
    </row>
    <row r="1171" spans="1:8" x14ac:dyDescent="0.25">
      <c r="A1171" s="22" t="s">
        <v>1391</v>
      </c>
      <c r="B1171" s="17" t="s">
        <v>1314</v>
      </c>
      <c r="C1171" s="17" t="s">
        <v>253</v>
      </c>
      <c r="D1171" s="17" t="s">
        <v>4411</v>
      </c>
      <c r="E1171" s="17" t="s">
        <v>4425</v>
      </c>
      <c r="F1171" s="19">
        <v>80800</v>
      </c>
      <c r="G1171" s="19">
        <v>6595.91</v>
      </c>
      <c r="H1171" s="20">
        <v>74204.09</v>
      </c>
    </row>
    <row r="1172" spans="1:8" x14ac:dyDescent="0.25">
      <c r="A1172" s="22" t="s">
        <v>1392</v>
      </c>
      <c r="B1172" s="17" t="s">
        <v>91</v>
      </c>
      <c r="C1172" s="17" t="s">
        <v>92</v>
      </c>
      <c r="D1172" s="17" t="s">
        <v>4411</v>
      </c>
      <c r="E1172" s="17" t="s">
        <v>4425</v>
      </c>
      <c r="F1172" s="19">
        <v>55000</v>
      </c>
      <c r="G1172" s="19">
        <v>33393.730000000003</v>
      </c>
      <c r="H1172" s="20">
        <v>21606.27</v>
      </c>
    </row>
    <row r="1173" spans="1:8" x14ac:dyDescent="0.25">
      <c r="A1173" s="22" t="s">
        <v>0</v>
      </c>
      <c r="B1173" s="17" t="s">
        <v>38</v>
      </c>
      <c r="C1173" s="17" t="s">
        <v>0</v>
      </c>
      <c r="D1173" s="17" t="s">
        <v>0</v>
      </c>
      <c r="E1173" s="17" t="s">
        <v>0</v>
      </c>
      <c r="F1173" s="19">
        <f>F1172+F1171+F1170</f>
        <v>259100</v>
      </c>
      <c r="G1173" s="19">
        <f>G1172+G1171+G1170</f>
        <v>149617.82</v>
      </c>
      <c r="H1173" s="20">
        <f>H1172+H1171+H1170</f>
        <v>109482.18</v>
      </c>
    </row>
    <row r="1174" spans="1:8" x14ac:dyDescent="0.25">
      <c r="A1174" s="22" t="s">
        <v>0</v>
      </c>
      <c r="B1174" s="17" t="s">
        <v>42</v>
      </c>
      <c r="C1174" s="17" t="s">
        <v>0</v>
      </c>
      <c r="D1174" s="17" t="s">
        <v>0</v>
      </c>
      <c r="E1174" s="17" t="s">
        <v>0</v>
      </c>
      <c r="F1174" s="19">
        <f>0</f>
        <v>0</v>
      </c>
      <c r="G1174" s="19">
        <f>0</f>
        <v>0</v>
      </c>
      <c r="H1174" s="20">
        <f>0</f>
        <v>0</v>
      </c>
    </row>
    <row r="1175" spans="1:8" x14ac:dyDescent="0.25">
      <c r="A1175" s="22" t="s">
        <v>0</v>
      </c>
      <c r="B1175" s="17" t="s">
        <v>43</v>
      </c>
      <c r="C1175" s="17" t="s">
        <v>0</v>
      </c>
      <c r="D1175" s="17" t="s">
        <v>0</v>
      </c>
      <c r="E1175" s="17" t="s">
        <v>0</v>
      </c>
      <c r="F1175" s="19">
        <f>F1174-F1173</f>
        <v>-259100</v>
      </c>
      <c r="G1175" s="19">
        <f>G1174-G1173</f>
        <v>-149617.82</v>
      </c>
      <c r="H1175" s="20">
        <f>H1174-H1173</f>
        <v>-109482.18</v>
      </c>
    </row>
    <row r="1176" spans="1:8" x14ac:dyDescent="0.25">
      <c r="A1176" s="21" t="s">
        <v>1393</v>
      </c>
      <c r="B1176" s="17" t="s">
        <v>1317</v>
      </c>
      <c r="C1176" s="17" t="s">
        <v>0</v>
      </c>
      <c r="D1176" s="17" t="s">
        <v>0</v>
      </c>
      <c r="E1176" s="17" t="s">
        <v>0</v>
      </c>
      <c r="F1176" s="8"/>
      <c r="G1176" s="8"/>
      <c r="H1176" s="9"/>
    </row>
    <row r="1177" spans="1:8" x14ac:dyDescent="0.25">
      <c r="A1177" s="22" t="s">
        <v>1394</v>
      </c>
      <c r="B1177" s="17" t="s">
        <v>78</v>
      </c>
      <c r="C1177" s="17" t="s">
        <v>79</v>
      </c>
      <c r="D1177" s="17" t="s">
        <v>4411</v>
      </c>
      <c r="E1177" s="17" t="s">
        <v>4425</v>
      </c>
      <c r="F1177" s="19">
        <v>50000</v>
      </c>
      <c r="G1177" s="19">
        <v>41129.5</v>
      </c>
      <c r="H1177" s="20">
        <v>8870.5</v>
      </c>
    </row>
    <row r="1178" spans="1:8" x14ac:dyDescent="0.25">
      <c r="A1178" s="22" t="s">
        <v>1395</v>
      </c>
      <c r="B1178" s="17" t="s">
        <v>836</v>
      </c>
      <c r="C1178" s="17" t="s">
        <v>79</v>
      </c>
      <c r="D1178" s="17" t="s">
        <v>4411</v>
      </c>
      <c r="E1178" s="17" t="s">
        <v>4425</v>
      </c>
      <c r="F1178" s="19">
        <v>60000</v>
      </c>
      <c r="G1178" s="19">
        <v>42935.94</v>
      </c>
      <c r="H1178" s="20">
        <v>17064.060000000001</v>
      </c>
    </row>
    <row r="1179" spans="1:8" x14ac:dyDescent="0.25">
      <c r="A1179" s="22" t="s">
        <v>1396</v>
      </c>
      <c r="B1179" s="17" t="s">
        <v>411</v>
      </c>
      <c r="C1179" s="17" t="s">
        <v>79</v>
      </c>
      <c r="D1179" s="17" t="s">
        <v>4411</v>
      </c>
      <c r="E1179" s="17" t="s">
        <v>4425</v>
      </c>
      <c r="F1179" s="19">
        <v>1000</v>
      </c>
      <c r="G1179" s="19">
        <v>728.56</v>
      </c>
      <c r="H1179" s="20">
        <v>271.44</v>
      </c>
    </row>
    <row r="1180" spans="1:8" x14ac:dyDescent="0.25">
      <c r="A1180" s="22" t="s">
        <v>1397</v>
      </c>
      <c r="B1180" s="17" t="s">
        <v>81</v>
      </c>
      <c r="C1180" s="17" t="s">
        <v>79</v>
      </c>
      <c r="D1180" s="17" t="s">
        <v>4411</v>
      </c>
      <c r="E1180" s="17" t="s">
        <v>4425</v>
      </c>
      <c r="F1180" s="19">
        <v>2000</v>
      </c>
      <c r="G1180" s="19">
        <v>2140.17</v>
      </c>
      <c r="H1180" s="20">
        <v>-140.16999999999999</v>
      </c>
    </row>
    <row r="1181" spans="1:8" x14ac:dyDescent="0.25">
      <c r="A1181" s="22" t="s">
        <v>1398</v>
      </c>
      <c r="B1181" s="17" t="s">
        <v>83</v>
      </c>
      <c r="C1181" s="17" t="s">
        <v>79</v>
      </c>
      <c r="D1181" s="17" t="s">
        <v>4411</v>
      </c>
      <c r="E1181" s="17" t="s">
        <v>4425</v>
      </c>
      <c r="F1181" s="19">
        <v>2000</v>
      </c>
      <c r="G1181" s="19">
        <v>2173.08</v>
      </c>
      <c r="H1181" s="20">
        <v>-173.08</v>
      </c>
    </row>
    <row r="1182" spans="1:8" x14ac:dyDescent="0.25">
      <c r="A1182" s="22" t="s">
        <v>1399</v>
      </c>
      <c r="B1182" s="17" t="s">
        <v>316</v>
      </c>
      <c r="C1182" s="17" t="s">
        <v>79</v>
      </c>
      <c r="D1182" s="17" t="s">
        <v>4411</v>
      </c>
      <c r="E1182" s="17" t="s">
        <v>4425</v>
      </c>
      <c r="F1182" s="19">
        <v>1000</v>
      </c>
      <c r="G1182" s="19">
        <v>841.54</v>
      </c>
      <c r="H1182" s="20">
        <v>158.46</v>
      </c>
    </row>
    <row r="1183" spans="1:8" x14ac:dyDescent="0.25">
      <c r="A1183" s="22" t="s">
        <v>1400</v>
      </c>
      <c r="B1183" s="17" t="s">
        <v>85</v>
      </c>
      <c r="C1183" s="17" t="s">
        <v>86</v>
      </c>
      <c r="D1183" s="17" t="s">
        <v>4411</v>
      </c>
      <c r="E1183" s="17" t="s">
        <v>4425</v>
      </c>
      <c r="F1183" s="19">
        <v>7500</v>
      </c>
      <c r="G1183" s="19">
        <v>9044.08</v>
      </c>
      <c r="H1183" s="20">
        <v>-1544.08</v>
      </c>
    </row>
    <row r="1184" spans="1:8" x14ac:dyDescent="0.25">
      <c r="A1184" s="22" t="s">
        <v>1401</v>
      </c>
      <c r="B1184" s="17" t="s">
        <v>546</v>
      </c>
      <c r="C1184" s="17" t="s">
        <v>79</v>
      </c>
      <c r="D1184" s="17" t="s">
        <v>4411</v>
      </c>
      <c r="E1184" s="17" t="s">
        <v>4425</v>
      </c>
      <c r="F1184" s="19">
        <v>100</v>
      </c>
      <c r="G1184" s="19">
        <v>0</v>
      </c>
      <c r="H1184" s="20">
        <v>100</v>
      </c>
    </row>
    <row r="1185" spans="1:8" x14ac:dyDescent="0.25">
      <c r="A1185" s="22" t="s">
        <v>1402</v>
      </c>
      <c r="B1185" s="17" t="s">
        <v>1329</v>
      </c>
      <c r="C1185" s="17" t="s">
        <v>79</v>
      </c>
      <c r="D1185" s="17" t="s">
        <v>4411</v>
      </c>
      <c r="E1185" s="17" t="s">
        <v>4425</v>
      </c>
      <c r="F1185" s="19">
        <v>100</v>
      </c>
      <c r="G1185" s="19">
        <v>0</v>
      </c>
      <c r="H1185" s="20">
        <v>100</v>
      </c>
    </row>
    <row r="1186" spans="1:8" x14ac:dyDescent="0.25">
      <c r="A1186" s="22" t="s">
        <v>1403</v>
      </c>
      <c r="B1186" s="17" t="s">
        <v>1404</v>
      </c>
      <c r="C1186" s="17" t="s">
        <v>79</v>
      </c>
      <c r="D1186" s="17" t="s">
        <v>4411</v>
      </c>
      <c r="E1186" s="17" t="s">
        <v>4425</v>
      </c>
      <c r="F1186" s="19">
        <v>100</v>
      </c>
      <c r="G1186" s="19">
        <v>0</v>
      </c>
      <c r="H1186" s="20">
        <v>100</v>
      </c>
    </row>
    <row r="1187" spans="1:8" x14ac:dyDescent="0.25">
      <c r="A1187" s="22" t="s">
        <v>1405</v>
      </c>
      <c r="B1187" s="17" t="s">
        <v>419</v>
      </c>
      <c r="C1187" s="17" t="s">
        <v>79</v>
      </c>
      <c r="D1187" s="17" t="s">
        <v>4411</v>
      </c>
      <c r="E1187" s="17" t="s">
        <v>4425</v>
      </c>
      <c r="F1187" s="19">
        <v>500</v>
      </c>
      <c r="G1187" s="19">
        <v>435.92</v>
      </c>
      <c r="H1187" s="20">
        <v>64.08</v>
      </c>
    </row>
    <row r="1188" spans="1:8" x14ac:dyDescent="0.25">
      <c r="A1188" s="22" t="s">
        <v>1406</v>
      </c>
      <c r="B1188" s="17" t="s">
        <v>322</v>
      </c>
      <c r="C1188" s="17" t="s">
        <v>79</v>
      </c>
      <c r="D1188" s="17" t="s">
        <v>4411</v>
      </c>
      <c r="E1188" s="17" t="s">
        <v>4425</v>
      </c>
      <c r="F1188" s="19">
        <v>5300</v>
      </c>
      <c r="G1188" s="19">
        <v>3999.27</v>
      </c>
      <c r="H1188" s="20">
        <v>1300.73</v>
      </c>
    </row>
    <row r="1189" spans="1:8" x14ac:dyDescent="0.25">
      <c r="A1189" s="22" t="s">
        <v>1407</v>
      </c>
      <c r="B1189" s="17" t="s">
        <v>1337</v>
      </c>
      <c r="C1189" s="17" t="s">
        <v>79</v>
      </c>
      <c r="D1189" s="17" t="s">
        <v>4411</v>
      </c>
      <c r="E1189" s="17" t="s">
        <v>4425</v>
      </c>
      <c r="F1189" s="19">
        <v>1500</v>
      </c>
      <c r="G1189" s="19">
        <v>1288.24</v>
      </c>
      <c r="H1189" s="20">
        <v>211.76</v>
      </c>
    </row>
    <row r="1190" spans="1:8" x14ac:dyDescent="0.25">
      <c r="A1190" s="22" t="s">
        <v>1408</v>
      </c>
      <c r="B1190" s="17" t="s">
        <v>94</v>
      </c>
      <c r="C1190" s="17" t="s">
        <v>95</v>
      </c>
      <c r="D1190" s="17" t="s">
        <v>4411</v>
      </c>
      <c r="E1190" s="17" t="s">
        <v>4425</v>
      </c>
      <c r="F1190" s="19">
        <v>25000</v>
      </c>
      <c r="G1190" s="19">
        <v>18830.11</v>
      </c>
      <c r="H1190" s="20">
        <v>6169.89</v>
      </c>
    </row>
    <row r="1191" spans="1:8" x14ac:dyDescent="0.25">
      <c r="A1191" s="22" t="s">
        <v>1409</v>
      </c>
      <c r="B1191" s="17" t="s">
        <v>349</v>
      </c>
      <c r="C1191" s="17" t="s">
        <v>95</v>
      </c>
      <c r="D1191" s="17" t="s">
        <v>4411</v>
      </c>
      <c r="E1191" s="17" t="s">
        <v>4425</v>
      </c>
      <c r="F1191" s="19">
        <v>2000</v>
      </c>
      <c r="G1191" s="19">
        <v>1055.9100000000001</v>
      </c>
      <c r="H1191" s="20">
        <v>944.09</v>
      </c>
    </row>
    <row r="1192" spans="1:8" x14ac:dyDescent="0.25">
      <c r="A1192" s="22" t="s">
        <v>1410</v>
      </c>
      <c r="B1192" s="17" t="s">
        <v>325</v>
      </c>
      <c r="C1192" s="17" t="s">
        <v>86</v>
      </c>
      <c r="D1192" s="17" t="s">
        <v>4411</v>
      </c>
      <c r="E1192" s="17" t="s">
        <v>4425</v>
      </c>
      <c r="F1192" s="19">
        <v>100</v>
      </c>
      <c r="G1192" s="19">
        <v>0</v>
      </c>
      <c r="H1192" s="20">
        <v>100</v>
      </c>
    </row>
    <row r="1193" spans="1:8" x14ac:dyDescent="0.25">
      <c r="A1193" s="22" t="s">
        <v>1411</v>
      </c>
      <c r="B1193" s="17" t="s">
        <v>1350</v>
      </c>
      <c r="C1193" s="17" t="s">
        <v>1351</v>
      </c>
      <c r="D1193" s="17" t="s">
        <v>4411</v>
      </c>
      <c r="E1193" s="17" t="s">
        <v>4425</v>
      </c>
      <c r="F1193" s="19">
        <v>100</v>
      </c>
      <c r="G1193" s="19">
        <v>160.69</v>
      </c>
      <c r="H1193" s="20">
        <v>-60.69</v>
      </c>
    </row>
    <row r="1194" spans="1:8" x14ac:dyDescent="0.25">
      <c r="A1194" s="22" t="s">
        <v>1412</v>
      </c>
      <c r="B1194" s="17" t="s">
        <v>328</v>
      </c>
      <c r="C1194" s="17" t="s">
        <v>86</v>
      </c>
      <c r="D1194" s="17" t="s">
        <v>4411</v>
      </c>
      <c r="E1194" s="17" t="s">
        <v>4425</v>
      </c>
      <c r="F1194" s="19">
        <v>100</v>
      </c>
      <c r="G1194" s="19">
        <v>0</v>
      </c>
      <c r="H1194" s="20">
        <v>100</v>
      </c>
    </row>
    <row r="1195" spans="1:8" x14ac:dyDescent="0.25">
      <c r="A1195" s="22" t="s">
        <v>0</v>
      </c>
      <c r="B1195" s="17" t="s">
        <v>38</v>
      </c>
      <c r="C1195" s="17" t="s">
        <v>0</v>
      </c>
      <c r="D1195" s="17" t="s">
        <v>0</v>
      </c>
      <c r="E1195" s="17" t="s">
        <v>0</v>
      </c>
      <c r="F1195" s="19">
        <f>F1194+F1193+F1192+F1191+F1190+F1189+F1188+F1187+F1186+F1185+F1184+F1183+F1182+F1181+F1180+F1179+F1178+F1177</f>
        <v>158400</v>
      </c>
      <c r="G1195" s="19">
        <f>G1194+G1193+G1192+G1191+G1190+G1189+G1188+G1187+G1186+G1185+G1184+G1183+G1182+G1181+G1180+G1179+G1178+G1177</f>
        <v>124763.01000000001</v>
      </c>
      <c r="H1195" s="20">
        <f>H1194+H1193+H1192+H1191+H1190+H1189+H1188+H1187+H1186+H1185+H1184+H1183+H1182+H1181+H1180+H1179+H1178+H1177</f>
        <v>33636.990000000005</v>
      </c>
    </row>
    <row r="1196" spans="1:8" x14ac:dyDescent="0.25">
      <c r="A1196" s="22" t="s">
        <v>1413</v>
      </c>
      <c r="B1196" s="17" t="s">
        <v>1344</v>
      </c>
      <c r="C1196" s="17" t="s">
        <v>261</v>
      </c>
      <c r="D1196" s="17" t="s">
        <v>4411</v>
      </c>
      <c r="E1196" s="17" t="s">
        <v>4425</v>
      </c>
      <c r="F1196" s="19">
        <v>100</v>
      </c>
      <c r="G1196" s="19">
        <v>0</v>
      </c>
      <c r="H1196" s="20">
        <v>100</v>
      </c>
    </row>
    <row r="1197" spans="1:8" x14ac:dyDescent="0.25">
      <c r="A1197" s="22" t="s">
        <v>1414</v>
      </c>
      <c r="B1197" s="17" t="s">
        <v>1415</v>
      </c>
      <c r="C1197" s="17" t="s">
        <v>261</v>
      </c>
      <c r="D1197" s="17" t="s">
        <v>4411</v>
      </c>
      <c r="E1197" s="17" t="s">
        <v>4425</v>
      </c>
      <c r="F1197" s="19">
        <v>100</v>
      </c>
      <c r="G1197" s="19">
        <v>8079.05</v>
      </c>
      <c r="H1197" s="20">
        <v>-7979.05</v>
      </c>
    </row>
    <row r="1198" spans="1:8" x14ac:dyDescent="0.25">
      <c r="A1198" s="22" t="s">
        <v>1416</v>
      </c>
      <c r="B1198" s="17" t="s">
        <v>1346</v>
      </c>
      <c r="C1198" s="17" t="s">
        <v>261</v>
      </c>
      <c r="D1198" s="17" t="s">
        <v>4411</v>
      </c>
      <c r="E1198" s="17" t="s">
        <v>4425</v>
      </c>
      <c r="F1198" s="19">
        <v>100</v>
      </c>
      <c r="G1198" s="19">
        <v>0</v>
      </c>
      <c r="H1198" s="20">
        <v>100</v>
      </c>
    </row>
    <row r="1199" spans="1:8" x14ac:dyDescent="0.25">
      <c r="A1199" s="22" t="s">
        <v>1417</v>
      </c>
      <c r="B1199" s="17" t="s">
        <v>1418</v>
      </c>
      <c r="C1199" s="17" t="s">
        <v>368</v>
      </c>
      <c r="D1199" s="17" t="s">
        <v>4411</v>
      </c>
      <c r="E1199" s="17" t="s">
        <v>4425</v>
      </c>
      <c r="F1199" s="19">
        <v>43000</v>
      </c>
      <c r="G1199" s="19">
        <v>27435</v>
      </c>
      <c r="H1199" s="20">
        <v>15565</v>
      </c>
    </row>
    <row r="1200" spans="1:8" x14ac:dyDescent="0.25">
      <c r="A1200" s="22" t="s">
        <v>0</v>
      </c>
      <c r="B1200" s="17" t="s">
        <v>42</v>
      </c>
      <c r="C1200" s="17" t="s">
        <v>0</v>
      </c>
      <c r="D1200" s="17" t="s">
        <v>0</v>
      </c>
      <c r="E1200" s="17" t="s">
        <v>0</v>
      </c>
      <c r="F1200" s="19">
        <f>F1199+F1198+F1197+F1196</f>
        <v>43300</v>
      </c>
      <c r="G1200" s="19">
        <f>G1199+G1198+G1197+G1196</f>
        <v>35514.050000000003</v>
      </c>
      <c r="H1200" s="20">
        <f>H1199+H1198+H1197+H1196</f>
        <v>7785.95</v>
      </c>
    </row>
    <row r="1201" spans="1:8" x14ac:dyDescent="0.25">
      <c r="A1201" s="22" t="s">
        <v>0</v>
      </c>
      <c r="B1201" s="17" t="s">
        <v>43</v>
      </c>
      <c r="C1201" s="17" t="s">
        <v>0</v>
      </c>
      <c r="D1201" s="17" t="s">
        <v>0</v>
      </c>
      <c r="E1201" s="17" t="s">
        <v>0</v>
      </c>
      <c r="F1201" s="19">
        <f>F1200-F1195</f>
        <v>-115100</v>
      </c>
      <c r="G1201" s="19">
        <f>G1200-G1195</f>
        <v>-89248.960000000006</v>
      </c>
      <c r="H1201" s="20">
        <f>H1200-H1195</f>
        <v>-25851.040000000005</v>
      </c>
    </row>
    <row r="1202" spans="1:8" x14ac:dyDescent="0.25">
      <c r="A1202" s="21" t="s">
        <v>1419</v>
      </c>
      <c r="B1202" s="17" t="s">
        <v>984</v>
      </c>
      <c r="C1202" s="17" t="s">
        <v>0</v>
      </c>
      <c r="D1202" s="17" t="s">
        <v>0</v>
      </c>
      <c r="E1202" s="17" t="s">
        <v>0</v>
      </c>
      <c r="F1202" s="8"/>
      <c r="G1202" s="8"/>
      <c r="H1202" s="9"/>
    </row>
    <row r="1203" spans="1:8" x14ac:dyDescent="0.25">
      <c r="A1203" s="22" t="s">
        <v>1420</v>
      </c>
      <c r="B1203" s="17" t="s">
        <v>88</v>
      </c>
      <c r="C1203" s="17" t="s">
        <v>89</v>
      </c>
      <c r="D1203" s="17" t="s">
        <v>4411</v>
      </c>
      <c r="E1203" s="17" t="s">
        <v>4425</v>
      </c>
      <c r="F1203" s="19">
        <v>340900</v>
      </c>
      <c r="G1203" s="19">
        <v>0</v>
      </c>
      <c r="H1203" s="20">
        <v>340900</v>
      </c>
    </row>
    <row r="1204" spans="1:8" x14ac:dyDescent="0.25">
      <c r="A1204" s="22" t="s">
        <v>1421</v>
      </c>
      <c r="B1204" s="17" t="s">
        <v>99</v>
      </c>
      <c r="C1204" s="17" t="s">
        <v>19</v>
      </c>
      <c r="D1204" s="17" t="s">
        <v>4411</v>
      </c>
      <c r="E1204" s="17" t="s">
        <v>4425</v>
      </c>
      <c r="F1204" s="19">
        <v>3500</v>
      </c>
      <c r="G1204" s="19">
        <v>6533.88</v>
      </c>
      <c r="H1204" s="20">
        <v>-3033.88</v>
      </c>
    </row>
    <row r="1205" spans="1:8" x14ac:dyDescent="0.25">
      <c r="A1205" s="22" t="s">
        <v>1422</v>
      </c>
      <c r="B1205" s="17" t="s">
        <v>101</v>
      </c>
      <c r="C1205" s="17" t="s">
        <v>19</v>
      </c>
      <c r="D1205" s="17" t="s">
        <v>4411</v>
      </c>
      <c r="E1205" s="17" t="s">
        <v>4425</v>
      </c>
      <c r="F1205" s="19">
        <v>85000</v>
      </c>
      <c r="G1205" s="19">
        <v>27637.360000000001</v>
      </c>
      <c r="H1205" s="20">
        <v>57362.64</v>
      </c>
    </row>
    <row r="1206" spans="1:8" x14ac:dyDescent="0.25">
      <c r="A1206" s="22" t="s">
        <v>1423</v>
      </c>
      <c r="B1206" s="17" t="s">
        <v>107</v>
      </c>
      <c r="C1206" s="17" t="s">
        <v>19</v>
      </c>
      <c r="D1206" s="17" t="s">
        <v>4411</v>
      </c>
      <c r="E1206" s="17" t="s">
        <v>4425</v>
      </c>
      <c r="F1206" s="19">
        <v>500</v>
      </c>
      <c r="G1206" s="19">
        <v>0</v>
      </c>
      <c r="H1206" s="20">
        <v>500</v>
      </c>
    </row>
    <row r="1207" spans="1:8" x14ac:dyDescent="0.25">
      <c r="A1207" s="22" t="s">
        <v>0</v>
      </c>
      <c r="B1207" s="17" t="s">
        <v>38</v>
      </c>
      <c r="C1207" s="17" t="s">
        <v>0</v>
      </c>
      <c r="D1207" s="17" t="s">
        <v>0</v>
      </c>
      <c r="E1207" s="17" t="s">
        <v>0</v>
      </c>
      <c r="F1207" s="19">
        <f>F1206+F1205+F1204+F1203</f>
        <v>429900</v>
      </c>
      <c r="G1207" s="19">
        <f>G1206+G1205+G1204+G1203</f>
        <v>34171.24</v>
      </c>
      <c r="H1207" s="20">
        <f>H1206+H1205+H1204+H1203</f>
        <v>395728.76</v>
      </c>
    </row>
    <row r="1208" spans="1:8" x14ac:dyDescent="0.25">
      <c r="A1208" s="22" t="s">
        <v>1424</v>
      </c>
      <c r="B1208" s="17" t="s">
        <v>372</v>
      </c>
      <c r="C1208" s="17" t="s">
        <v>373</v>
      </c>
      <c r="D1208" s="17" t="s">
        <v>4411</v>
      </c>
      <c r="E1208" s="17" t="s">
        <v>4425</v>
      </c>
      <c r="F1208" s="19">
        <v>2500</v>
      </c>
      <c r="G1208" s="19">
        <v>908.52</v>
      </c>
      <c r="H1208" s="20">
        <v>1591.48</v>
      </c>
    </row>
    <row r="1209" spans="1:8" x14ac:dyDescent="0.25">
      <c r="A1209" s="22" t="s">
        <v>1425</v>
      </c>
      <c r="B1209" s="17" t="s">
        <v>1369</v>
      </c>
      <c r="C1209" s="17" t="s">
        <v>261</v>
      </c>
      <c r="D1209" s="17" t="s">
        <v>4405</v>
      </c>
      <c r="E1209" s="17" t="s">
        <v>4412</v>
      </c>
      <c r="F1209" s="19">
        <v>7600</v>
      </c>
      <c r="G1209" s="19">
        <v>5141.63</v>
      </c>
      <c r="H1209" s="20">
        <v>2458.37</v>
      </c>
    </row>
    <row r="1210" spans="1:8" x14ac:dyDescent="0.25">
      <c r="A1210" s="22" t="s">
        <v>1426</v>
      </c>
      <c r="B1210" s="17" t="s">
        <v>380</v>
      </c>
      <c r="C1210" s="17" t="s">
        <v>261</v>
      </c>
      <c r="D1210" s="17" t="s">
        <v>4411</v>
      </c>
      <c r="E1210" s="17" t="s">
        <v>4425</v>
      </c>
      <c r="F1210" s="19">
        <v>100</v>
      </c>
      <c r="G1210" s="19">
        <v>610</v>
      </c>
      <c r="H1210" s="20">
        <v>-510</v>
      </c>
    </row>
    <row r="1211" spans="1:8" x14ac:dyDescent="0.25">
      <c r="A1211" s="22" t="s">
        <v>1427</v>
      </c>
      <c r="B1211" s="17" t="s">
        <v>1374</v>
      </c>
      <c r="C1211" s="17" t="s">
        <v>177</v>
      </c>
      <c r="D1211" s="17" t="s">
        <v>4411</v>
      </c>
      <c r="E1211" s="17" t="s">
        <v>4425</v>
      </c>
      <c r="F1211" s="19">
        <v>1898000</v>
      </c>
      <c r="G1211" s="19">
        <v>1732222.23</v>
      </c>
      <c r="H1211" s="20">
        <v>165777.76999999999</v>
      </c>
    </row>
    <row r="1212" spans="1:8" x14ac:dyDescent="0.25">
      <c r="A1212" s="22" t="s">
        <v>0</v>
      </c>
      <c r="B1212" s="17" t="s">
        <v>42</v>
      </c>
      <c r="C1212" s="17" t="s">
        <v>0</v>
      </c>
      <c r="D1212" s="17" t="s">
        <v>0</v>
      </c>
      <c r="E1212" s="17" t="s">
        <v>0</v>
      </c>
      <c r="F1212" s="19">
        <f>F1211+F1210+F1209+F1208</f>
        <v>1908200</v>
      </c>
      <c r="G1212" s="19">
        <f>G1211+G1210+G1209+G1208</f>
        <v>1738882.38</v>
      </c>
      <c r="H1212" s="20">
        <f>H1211+H1210+H1209+H1208</f>
        <v>169317.62</v>
      </c>
    </row>
    <row r="1213" spans="1:8" x14ac:dyDescent="0.25">
      <c r="A1213" s="22" t="s">
        <v>0</v>
      </c>
      <c r="B1213" s="17" t="s">
        <v>43</v>
      </c>
      <c r="C1213" s="17" t="s">
        <v>0</v>
      </c>
      <c r="D1213" s="17" t="s">
        <v>0</v>
      </c>
      <c r="E1213" s="17" t="s">
        <v>0</v>
      </c>
      <c r="F1213" s="19">
        <f>F1212-F1207</f>
        <v>1478300</v>
      </c>
      <c r="G1213" s="19">
        <f>G1212-G1207</f>
        <v>1704711.14</v>
      </c>
      <c r="H1213" s="20">
        <f>H1212-H1207</f>
        <v>-226411.14</v>
      </c>
    </row>
    <row r="1214" spans="1:8" x14ac:dyDescent="0.25">
      <c r="A1214" s="16" t="s">
        <v>1428</v>
      </c>
      <c r="B1214" s="17" t="s">
        <v>817</v>
      </c>
      <c r="C1214" s="17" t="s">
        <v>0</v>
      </c>
      <c r="D1214" s="17" t="s">
        <v>0</v>
      </c>
      <c r="E1214" s="17" t="s">
        <v>0</v>
      </c>
      <c r="F1214" s="8"/>
      <c r="G1214" s="8"/>
      <c r="H1214" s="9"/>
    </row>
    <row r="1215" spans="1:8" x14ac:dyDescent="0.25">
      <c r="A1215" s="18" t="s">
        <v>1429</v>
      </c>
      <c r="B1215" s="17" t="s">
        <v>1430</v>
      </c>
      <c r="C1215" s="17" t="s">
        <v>48</v>
      </c>
      <c r="D1215" s="17" t="s">
        <v>4411</v>
      </c>
      <c r="E1215" s="17" t="s">
        <v>4425</v>
      </c>
      <c r="F1215" s="19">
        <v>300000</v>
      </c>
      <c r="G1215" s="19">
        <v>296164.8</v>
      </c>
      <c r="H1215" s="20">
        <v>3835.2</v>
      </c>
    </row>
    <row r="1216" spans="1:8" x14ac:dyDescent="0.25">
      <c r="A1216" s="18" t="s">
        <v>1431</v>
      </c>
      <c r="B1216" s="17" t="s">
        <v>21</v>
      </c>
      <c r="C1216" s="17" t="s">
        <v>19</v>
      </c>
      <c r="D1216" s="17" t="s">
        <v>4411</v>
      </c>
      <c r="E1216" s="17" t="s">
        <v>4425</v>
      </c>
      <c r="F1216" s="19">
        <v>38500</v>
      </c>
      <c r="G1216" s="19">
        <v>22408.45</v>
      </c>
      <c r="H1216" s="20">
        <v>16091.55</v>
      </c>
    </row>
    <row r="1217" spans="1:8" x14ac:dyDescent="0.25">
      <c r="A1217" s="18" t="s">
        <v>0</v>
      </c>
      <c r="B1217" s="17" t="s">
        <v>38</v>
      </c>
      <c r="C1217" s="17" t="s">
        <v>0</v>
      </c>
      <c r="D1217" s="17" t="s">
        <v>0</v>
      </c>
      <c r="E1217" s="17" t="s">
        <v>0</v>
      </c>
      <c r="F1217" s="19">
        <f>F1216+F1215</f>
        <v>338500</v>
      </c>
      <c r="G1217" s="19">
        <f>G1216+G1215</f>
        <v>318573.25</v>
      </c>
      <c r="H1217" s="20">
        <f>H1216+H1215</f>
        <v>19926.75</v>
      </c>
    </row>
    <row r="1218" spans="1:8" x14ac:dyDescent="0.25">
      <c r="A1218" s="18" t="s">
        <v>1432</v>
      </c>
      <c r="B1218" s="17" t="s">
        <v>375</v>
      </c>
      <c r="C1218" s="17" t="s">
        <v>376</v>
      </c>
      <c r="D1218" s="17" t="s">
        <v>4411</v>
      </c>
      <c r="E1218" s="17" t="s">
        <v>4425</v>
      </c>
      <c r="F1218" s="19">
        <v>100</v>
      </c>
      <c r="G1218" s="19">
        <v>0</v>
      </c>
      <c r="H1218" s="20">
        <v>100</v>
      </c>
    </row>
    <row r="1219" spans="1:8" x14ac:dyDescent="0.25">
      <c r="A1219" s="18" t="s">
        <v>1433</v>
      </c>
      <c r="B1219" s="17" t="s">
        <v>1434</v>
      </c>
      <c r="C1219" s="17" t="s">
        <v>177</v>
      </c>
      <c r="D1219" s="17" t="s">
        <v>4411</v>
      </c>
      <c r="E1219" s="17" t="s">
        <v>4425</v>
      </c>
      <c r="F1219" s="19">
        <v>10000</v>
      </c>
      <c r="G1219" s="19">
        <v>8151.43</v>
      </c>
      <c r="H1219" s="20">
        <v>1848.57</v>
      </c>
    </row>
    <row r="1220" spans="1:8" x14ac:dyDescent="0.25">
      <c r="A1220" s="18" t="s">
        <v>1435</v>
      </c>
      <c r="B1220" s="17" t="s">
        <v>1436</v>
      </c>
      <c r="C1220" s="17" t="s">
        <v>177</v>
      </c>
      <c r="D1220" s="17" t="s">
        <v>4411</v>
      </c>
      <c r="E1220" s="17" t="s">
        <v>4425</v>
      </c>
      <c r="F1220" s="19">
        <v>150000</v>
      </c>
      <c r="G1220" s="19">
        <v>142534.45000000001</v>
      </c>
      <c r="H1220" s="20">
        <v>7465.55</v>
      </c>
    </row>
    <row r="1221" spans="1:8" x14ac:dyDescent="0.25">
      <c r="A1221" s="18" t="s">
        <v>1437</v>
      </c>
      <c r="B1221" s="17" t="s">
        <v>1438</v>
      </c>
      <c r="C1221" s="17" t="s">
        <v>177</v>
      </c>
      <c r="D1221" s="17" t="s">
        <v>4411</v>
      </c>
      <c r="E1221" s="17" t="s">
        <v>4425</v>
      </c>
      <c r="F1221" s="19">
        <v>650000</v>
      </c>
      <c r="G1221" s="19">
        <v>774079.44</v>
      </c>
      <c r="H1221" s="20">
        <v>-124079.44</v>
      </c>
    </row>
    <row r="1222" spans="1:8" x14ac:dyDescent="0.25">
      <c r="A1222" s="18" t="s">
        <v>0</v>
      </c>
      <c r="B1222" s="17" t="s">
        <v>42</v>
      </c>
      <c r="C1222" s="17" t="s">
        <v>0</v>
      </c>
      <c r="D1222" s="17" t="s">
        <v>0</v>
      </c>
      <c r="E1222" s="17" t="s">
        <v>0</v>
      </c>
      <c r="F1222" s="19">
        <f>F1221+F1220+F1219+F1218</f>
        <v>810100</v>
      </c>
      <c r="G1222" s="19">
        <f>G1221+G1220+G1219+G1218</f>
        <v>924765.32</v>
      </c>
      <c r="H1222" s="20">
        <f>H1221+H1220+H1219+H1218</f>
        <v>-114665.31999999999</v>
      </c>
    </row>
    <row r="1223" spans="1:8" x14ac:dyDescent="0.25">
      <c r="A1223" s="18" t="s">
        <v>0</v>
      </c>
      <c r="B1223" s="17" t="s">
        <v>43</v>
      </c>
      <c r="C1223" s="17" t="s">
        <v>0</v>
      </c>
      <c r="D1223" s="17" t="s">
        <v>0</v>
      </c>
      <c r="E1223" s="17" t="s">
        <v>0</v>
      </c>
      <c r="F1223" s="19">
        <f>F1222-F1217</f>
        <v>471600</v>
      </c>
      <c r="G1223" s="19">
        <f>G1222-G1217</f>
        <v>606192.06999999995</v>
      </c>
      <c r="H1223" s="20">
        <f>H1222-H1217</f>
        <v>-134592.07</v>
      </c>
    </row>
    <row r="1224" spans="1:8" x14ac:dyDescent="0.25">
      <c r="A1224" s="14" t="s">
        <v>1439</v>
      </c>
      <c r="B1224" s="15" t="s">
        <v>1440</v>
      </c>
      <c r="C1224" s="15" t="s">
        <v>0</v>
      </c>
      <c r="D1224" s="15" t="s">
        <v>0</v>
      </c>
      <c r="E1224" s="15" t="s">
        <v>0</v>
      </c>
      <c r="F1224" s="8"/>
      <c r="G1224" s="8"/>
      <c r="H1224" s="9"/>
    </row>
    <row r="1225" spans="1:8" x14ac:dyDescent="0.25">
      <c r="A1225" s="16" t="s">
        <v>1441</v>
      </c>
      <c r="B1225" s="17" t="s">
        <v>1442</v>
      </c>
      <c r="C1225" s="17" t="s">
        <v>0</v>
      </c>
      <c r="D1225" s="17" t="s">
        <v>0</v>
      </c>
      <c r="E1225" s="17" t="s">
        <v>0</v>
      </c>
      <c r="F1225" s="8"/>
      <c r="G1225" s="8"/>
      <c r="H1225" s="9"/>
    </row>
    <row r="1226" spans="1:8" x14ac:dyDescent="0.25">
      <c r="A1226" s="21" t="s">
        <v>1443</v>
      </c>
      <c r="B1226" s="17" t="s">
        <v>1193</v>
      </c>
      <c r="C1226" s="17" t="s">
        <v>0</v>
      </c>
      <c r="D1226" s="17" t="s">
        <v>0</v>
      </c>
      <c r="E1226" s="17" t="s">
        <v>0</v>
      </c>
      <c r="F1226" s="8"/>
      <c r="G1226" s="8"/>
      <c r="H1226" s="9"/>
    </row>
    <row r="1227" spans="1:8" x14ac:dyDescent="0.25">
      <c r="A1227" s="22" t="s">
        <v>1444</v>
      </c>
      <c r="B1227" s="17" t="s">
        <v>56</v>
      </c>
      <c r="C1227" s="17" t="s">
        <v>54</v>
      </c>
      <c r="D1227" s="17" t="s">
        <v>4405</v>
      </c>
      <c r="E1227" s="17" t="s">
        <v>4412</v>
      </c>
      <c r="F1227" s="19">
        <v>75000</v>
      </c>
      <c r="G1227" s="19">
        <v>75221.77</v>
      </c>
      <c r="H1227" s="20">
        <v>-221.77</v>
      </c>
    </row>
    <row r="1228" spans="1:8" x14ac:dyDescent="0.25">
      <c r="A1228" s="22" t="s">
        <v>1445</v>
      </c>
      <c r="B1228" s="17" t="s">
        <v>58</v>
      </c>
      <c r="C1228" s="17" t="s">
        <v>54</v>
      </c>
      <c r="D1228" s="17" t="s">
        <v>4405</v>
      </c>
      <c r="E1228" s="17" t="s">
        <v>4412</v>
      </c>
      <c r="F1228" s="19">
        <v>67900</v>
      </c>
      <c r="G1228" s="19">
        <v>55648.92</v>
      </c>
      <c r="H1228" s="20">
        <v>12251.08</v>
      </c>
    </row>
    <row r="1229" spans="1:8" x14ac:dyDescent="0.25">
      <c r="A1229" s="22" t="s">
        <v>1446</v>
      </c>
      <c r="B1229" s="17" t="s">
        <v>1197</v>
      </c>
      <c r="C1229" s="17" t="s">
        <v>54</v>
      </c>
      <c r="D1229" s="17" t="s">
        <v>4405</v>
      </c>
      <c r="E1229" s="17" t="s">
        <v>4412</v>
      </c>
      <c r="F1229" s="19">
        <v>131000</v>
      </c>
      <c r="G1229" s="19">
        <v>133092.48000000001</v>
      </c>
      <c r="H1229" s="20">
        <v>-2092.48</v>
      </c>
    </row>
    <row r="1230" spans="1:8" x14ac:dyDescent="0.25">
      <c r="A1230" s="22" t="s">
        <v>1447</v>
      </c>
      <c r="B1230" s="17" t="s">
        <v>60</v>
      </c>
      <c r="C1230" s="17" t="s">
        <v>61</v>
      </c>
      <c r="D1230" s="17" t="s">
        <v>4405</v>
      </c>
      <c r="E1230" s="17" t="s">
        <v>4412</v>
      </c>
      <c r="F1230" s="19">
        <v>5100</v>
      </c>
      <c r="G1230" s="19">
        <v>4247.5200000000004</v>
      </c>
      <c r="H1230" s="20">
        <v>852.48</v>
      </c>
    </row>
    <row r="1231" spans="1:8" x14ac:dyDescent="0.25">
      <c r="A1231" s="22" t="s">
        <v>1448</v>
      </c>
      <c r="B1231" s="17" t="s">
        <v>63</v>
      </c>
      <c r="C1231" s="17" t="s">
        <v>54</v>
      </c>
      <c r="D1231" s="17" t="s">
        <v>4405</v>
      </c>
      <c r="E1231" s="17" t="s">
        <v>4412</v>
      </c>
      <c r="F1231" s="19">
        <v>7000</v>
      </c>
      <c r="G1231" s="19">
        <v>2901.16</v>
      </c>
      <c r="H1231" s="20">
        <v>4098.84</v>
      </c>
    </row>
    <row r="1232" spans="1:8" x14ac:dyDescent="0.25">
      <c r="A1232" s="22" t="s">
        <v>1449</v>
      </c>
      <c r="B1232" s="17" t="s">
        <v>276</v>
      </c>
      <c r="C1232" s="17" t="s">
        <v>66</v>
      </c>
      <c r="D1232" s="17" t="s">
        <v>4405</v>
      </c>
      <c r="E1232" s="17" t="s">
        <v>4412</v>
      </c>
      <c r="F1232" s="19">
        <v>100</v>
      </c>
      <c r="G1232" s="19">
        <v>0</v>
      </c>
      <c r="H1232" s="20">
        <v>100</v>
      </c>
    </row>
    <row r="1233" spans="1:8" x14ac:dyDescent="0.25">
      <c r="A1233" s="22" t="s">
        <v>1450</v>
      </c>
      <c r="B1233" s="17" t="s">
        <v>1299</v>
      </c>
      <c r="C1233" s="17" t="s">
        <v>66</v>
      </c>
      <c r="D1233" s="17" t="s">
        <v>4405</v>
      </c>
      <c r="E1233" s="17" t="s">
        <v>4412</v>
      </c>
      <c r="F1233" s="19">
        <v>11500</v>
      </c>
      <c r="G1233" s="19">
        <v>10486.47</v>
      </c>
      <c r="H1233" s="20">
        <v>1013.53</v>
      </c>
    </row>
    <row r="1234" spans="1:8" x14ac:dyDescent="0.25">
      <c r="A1234" s="22" t="s">
        <v>1451</v>
      </c>
      <c r="B1234" s="17" t="s">
        <v>74</v>
      </c>
      <c r="C1234" s="17" t="s">
        <v>66</v>
      </c>
      <c r="D1234" s="17" t="s">
        <v>4405</v>
      </c>
      <c r="E1234" s="17" t="s">
        <v>4412</v>
      </c>
      <c r="F1234" s="19">
        <v>60000</v>
      </c>
      <c r="G1234" s="19">
        <v>55895.28</v>
      </c>
      <c r="H1234" s="20">
        <v>4104.72</v>
      </c>
    </row>
    <row r="1235" spans="1:8" x14ac:dyDescent="0.25">
      <c r="A1235" s="22" t="s">
        <v>1452</v>
      </c>
      <c r="B1235" s="17" t="s">
        <v>76</v>
      </c>
      <c r="C1235" s="17" t="s">
        <v>66</v>
      </c>
      <c r="D1235" s="17" t="s">
        <v>4405</v>
      </c>
      <c r="E1235" s="17" t="s">
        <v>4412</v>
      </c>
      <c r="F1235" s="19">
        <v>1600</v>
      </c>
      <c r="G1235" s="19">
        <v>1568.49</v>
      </c>
      <c r="H1235" s="20">
        <v>31.51</v>
      </c>
    </row>
    <row r="1236" spans="1:8" x14ac:dyDescent="0.25">
      <c r="A1236" s="22" t="s">
        <v>1453</v>
      </c>
      <c r="B1236" s="17" t="s">
        <v>27</v>
      </c>
      <c r="C1236" s="17" t="s">
        <v>66</v>
      </c>
      <c r="D1236" s="17" t="s">
        <v>4405</v>
      </c>
      <c r="E1236" s="17" t="s">
        <v>4412</v>
      </c>
      <c r="F1236" s="19">
        <v>2200</v>
      </c>
      <c r="G1236" s="19">
        <v>2530.2600000000002</v>
      </c>
      <c r="H1236" s="20">
        <v>-330.26</v>
      </c>
    </row>
    <row r="1237" spans="1:8" x14ac:dyDescent="0.25">
      <c r="A1237" s="22" t="s">
        <v>1454</v>
      </c>
      <c r="B1237" s="17" t="s">
        <v>1308</v>
      </c>
      <c r="C1237" s="17" t="s">
        <v>66</v>
      </c>
      <c r="D1237" s="17" t="s">
        <v>4405</v>
      </c>
      <c r="E1237" s="17" t="s">
        <v>4412</v>
      </c>
      <c r="F1237" s="19">
        <v>100</v>
      </c>
      <c r="G1237" s="19">
        <v>3.06</v>
      </c>
      <c r="H1237" s="20">
        <v>96.94</v>
      </c>
    </row>
    <row r="1238" spans="1:8" x14ac:dyDescent="0.25">
      <c r="A1238" s="22" t="s">
        <v>1455</v>
      </c>
      <c r="B1238" s="17" t="s">
        <v>21</v>
      </c>
      <c r="C1238" s="17" t="s">
        <v>19</v>
      </c>
      <c r="D1238" s="17" t="s">
        <v>4405</v>
      </c>
      <c r="E1238" s="17" t="s">
        <v>4412</v>
      </c>
      <c r="F1238" s="19">
        <v>300</v>
      </c>
      <c r="G1238" s="19">
        <v>170.36</v>
      </c>
      <c r="H1238" s="20">
        <v>129.63999999999999</v>
      </c>
    </row>
    <row r="1239" spans="1:8" x14ac:dyDescent="0.25">
      <c r="A1239" s="22" t="s">
        <v>0</v>
      </c>
      <c r="B1239" s="17" t="s">
        <v>38</v>
      </c>
      <c r="C1239" s="17" t="s">
        <v>0</v>
      </c>
      <c r="D1239" s="17" t="s">
        <v>0</v>
      </c>
      <c r="E1239" s="17" t="s">
        <v>0</v>
      </c>
      <c r="F1239" s="19">
        <f>F1238+F1237+F1236+F1235+F1234+F1233+F1232+F1231+F1230+F1229+F1228+F1227</f>
        <v>361800</v>
      </c>
      <c r="G1239" s="19">
        <f>G1238+G1237+G1236+G1235+G1234+G1233+G1232+G1231+G1230+G1229+G1228+G1227</f>
        <v>341765.77</v>
      </c>
      <c r="H1239" s="20">
        <f>H1238+H1237+H1236+H1235+H1234+H1233+H1232+H1231+H1230+H1229+H1228+H1227</f>
        <v>20034.23</v>
      </c>
    </row>
    <row r="1240" spans="1:8" x14ac:dyDescent="0.25">
      <c r="A1240" s="22" t="s">
        <v>0</v>
      </c>
      <c r="B1240" s="17" t="s">
        <v>42</v>
      </c>
      <c r="C1240" s="17" t="s">
        <v>0</v>
      </c>
      <c r="D1240" s="17" t="s">
        <v>0</v>
      </c>
      <c r="E1240" s="17" t="s">
        <v>0</v>
      </c>
      <c r="F1240" s="19">
        <f>0</f>
        <v>0</v>
      </c>
      <c r="G1240" s="19">
        <f>0</f>
        <v>0</v>
      </c>
      <c r="H1240" s="20">
        <f>0</f>
        <v>0</v>
      </c>
    </row>
    <row r="1241" spans="1:8" x14ac:dyDescent="0.25">
      <c r="A1241" s="22" t="s">
        <v>0</v>
      </c>
      <c r="B1241" s="17" t="s">
        <v>43</v>
      </c>
      <c r="C1241" s="17" t="s">
        <v>0</v>
      </c>
      <c r="D1241" s="17" t="s">
        <v>0</v>
      </c>
      <c r="E1241" s="17" t="s">
        <v>0</v>
      </c>
      <c r="F1241" s="19">
        <f>F1240-F1239</f>
        <v>-361800</v>
      </c>
      <c r="G1241" s="19">
        <f>G1240-G1239</f>
        <v>-341765.77</v>
      </c>
      <c r="H1241" s="20">
        <f>H1240-H1239</f>
        <v>-20034.23</v>
      </c>
    </row>
    <row r="1242" spans="1:8" x14ac:dyDescent="0.25">
      <c r="A1242" s="21" t="s">
        <v>1456</v>
      </c>
      <c r="B1242" s="17" t="s">
        <v>1311</v>
      </c>
      <c r="C1242" s="17" t="s">
        <v>0</v>
      </c>
      <c r="D1242" s="17" t="s">
        <v>0</v>
      </c>
      <c r="E1242" s="17" t="s">
        <v>0</v>
      </c>
      <c r="F1242" s="8"/>
      <c r="G1242" s="8"/>
      <c r="H1242" s="9"/>
    </row>
    <row r="1243" spans="1:8" x14ac:dyDescent="0.25">
      <c r="A1243" s="22" t="s">
        <v>1457</v>
      </c>
      <c r="B1243" s="17" t="s">
        <v>252</v>
      </c>
      <c r="C1243" s="17" t="s">
        <v>253</v>
      </c>
      <c r="D1243" s="17" t="s">
        <v>4411</v>
      </c>
      <c r="E1243" s="17" t="s">
        <v>4425</v>
      </c>
      <c r="F1243" s="19">
        <v>17600</v>
      </c>
      <c r="G1243" s="19">
        <v>0</v>
      </c>
      <c r="H1243" s="20">
        <v>17600</v>
      </c>
    </row>
    <row r="1244" spans="1:8" x14ac:dyDescent="0.25">
      <c r="A1244" s="22" t="s">
        <v>1458</v>
      </c>
      <c r="B1244" s="17" t="s">
        <v>1314</v>
      </c>
      <c r="C1244" s="17" t="s">
        <v>253</v>
      </c>
      <c r="D1244" s="17" t="s">
        <v>4411</v>
      </c>
      <c r="E1244" s="17" t="s">
        <v>4425</v>
      </c>
      <c r="F1244" s="19">
        <v>2200</v>
      </c>
      <c r="G1244" s="19">
        <v>1969.8</v>
      </c>
      <c r="H1244" s="20">
        <v>230.2</v>
      </c>
    </row>
    <row r="1245" spans="1:8" x14ac:dyDescent="0.25">
      <c r="A1245" s="22" t="s">
        <v>1459</v>
      </c>
      <c r="B1245" s="17" t="s">
        <v>91</v>
      </c>
      <c r="C1245" s="17" t="s">
        <v>92</v>
      </c>
      <c r="D1245" s="17" t="s">
        <v>4411</v>
      </c>
      <c r="E1245" s="17" t="s">
        <v>4425</v>
      </c>
      <c r="F1245" s="19">
        <v>5200</v>
      </c>
      <c r="G1245" s="19">
        <v>15045</v>
      </c>
      <c r="H1245" s="20">
        <v>-9845</v>
      </c>
    </row>
    <row r="1246" spans="1:8" x14ac:dyDescent="0.25">
      <c r="A1246" s="22" t="s">
        <v>0</v>
      </c>
      <c r="B1246" s="17" t="s">
        <v>38</v>
      </c>
      <c r="C1246" s="17" t="s">
        <v>0</v>
      </c>
      <c r="D1246" s="17" t="s">
        <v>0</v>
      </c>
      <c r="E1246" s="17" t="s">
        <v>0</v>
      </c>
      <c r="F1246" s="19">
        <f>F1245+F1244+F1243</f>
        <v>25000</v>
      </c>
      <c r="G1246" s="19">
        <f>G1245+G1244+G1243</f>
        <v>17014.8</v>
      </c>
      <c r="H1246" s="20">
        <f>H1245+H1244+H1243</f>
        <v>7985.2000000000007</v>
      </c>
    </row>
    <row r="1247" spans="1:8" x14ac:dyDescent="0.25">
      <c r="A1247" s="22" t="s">
        <v>0</v>
      </c>
      <c r="B1247" s="17" t="s">
        <v>42</v>
      </c>
      <c r="C1247" s="17" t="s">
        <v>0</v>
      </c>
      <c r="D1247" s="17" t="s">
        <v>0</v>
      </c>
      <c r="E1247" s="17" t="s">
        <v>0</v>
      </c>
      <c r="F1247" s="19">
        <f>0</f>
        <v>0</v>
      </c>
      <c r="G1247" s="19">
        <f>0</f>
        <v>0</v>
      </c>
      <c r="H1247" s="20">
        <f>0</f>
        <v>0</v>
      </c>
    </row>
    <row r="1248" spans="1:8" x14ac:dyDescent="0.25">
      <c r="A1248" s="22" t="s">
        <v>0</v>
      </c>
      <c r="B1248" s="17" t="s">
        <v>43</v>
      </c>
      <c r="C1248" s="17" t="s">
        <v>0</v>
      </c>
      <c r="D1248" s="17" t="s">
        <v>0</v>
      </c>
      <c r="E1248" s="17" t="s">
        <v>0</v>
      </c>
      <c r="F1248" s="19">
        <f>F1247-F1246</f>
        <v>-25000</v>
      </c>
      <c r="G1248" s="19">
        <f>G1247-G1246</f>
        <v>-17014.8</v>
      </c>
      <c r="H1248" s="20">
        <f>H1247-H1246</f>
        <v>-7985.2000000000007</v>
      </c>
    </row>
    <row r="1249" spans="1:8" x14ac:dyDescent="0.25">
      <c r="A1249" s="21" t="s">
        <v>1460</v>
      </c>
      <c r="B1249" s="17" t="s">
        <v>1317</v>
      </c>
      <c r="C1249" s="17" t="s">
        <v>0</v>
      </c>
      <c r="D1249" s="17" t="s">
        <v>0</v>
      </c>
      <c r="E1249" s="17" t="s">
        <v>0</v>
      </c>
      <c r="F1249" s="8"/>
      <c r="G1249" s="8"/>
      <c r="H1249" s="9"/>
    </row>
    <row r="1250" spans="1:8" x14ac:dyDescent="0.25">
      <c r="A1250" s="22" t="s">
        <v>1461</v>
      </c>
      <c r="B1250" s="17" t="s">
        <v>78</v>
      </c>
      <c r="C1250" s="17" t="s">
        <v>79</v>
      </c>
      <c r="D1250" s="17" t="s">
        <v>4411</v>
      </c>
      <c r="E1250" s="17" t="s">
        <v>4425</v>
      </c>
      <c r="F1250" s="19">
        <v>5000</v>
      </c>
      <c r="G1250" s="19">
        <v>12204.11</v>
      </c>
      <c r="H1250" s="20">
        <v>-7204.11</v>
      </c>
    </row>
    <row r="1251" spans="1:8" x14ac:dyDescent="0.25">
      <c r="A1251" s="22" t="s">
        <v>1462</v>
      </c>
      <c r="B1251" s="17" t="s">
        <v>836</v>
      </c>
      <c r="C1251" s="17" t="s">
        <v>79</v>
      </c>
      <c r="D1251" s="17" t="s">
        <v>4411</v>
      </c>
      <c r="E1251" s="17" t="s">
        <v>4425</v>
      </c>
      <c r="F1251" s="19">
        <v>38500</v>
      </c>
      <c r="G1251" s="19">
        <v>1060.3399999999999</v>
      </c>
      <c r="H1251" s="20">
        <v>37439.660000000003</v>
      </c>
    </row>
    <row r="1252" spans="1:8" x14ac:dyDescent="0.25">
      <c r="A1252" s="22" t="s">
        <v>1463</v>
      </c>
      <c r="B1252" s="17" t="s">
        <v>411</v>
      </c>
      <c r="C1252" s="17" t="s">
        <v>79</v>
      </c>
      <c r="D1252" s="17" t="s">
        <v>4411</v>
      </c>
      <c r="E1252" s="17" t="s">
        <v>4425</v>
      </c>
      <c r="F1252" s="19">
        <v>4000</v>
      </c>
      <c r="G1252" s="19">
        <v>1287.32</v>
      </c>
      <c r="H1252" s="20">
        <v>2712.68</v>
      </c>
    </row>
    <row r="1253" spans="1:8" x14ac:dyDescent="0.25">
      <c r="A1253" s="22" t="s">
        <v>1464</v>
      </c>
      <c r="B1253" s="17" t="s">
        <v>81</v>
      </c>
      <c r="C1253" s="17" t="s">
        <v>79</v>
      </c>
      <c r="D1253" s="17" t="s">
        <v>4411</v>
      </c>
      <c r="E1253" s="17" t="s">
        <v>4425</v>
      </c>
      <c r="F1253" s="19">
        <v>1600</v>
      </c>
      <c r="G1253" s="19">
        <v>933.32</v>
      </c>
      <c r="H1253" s="20">
        <v>666.68</v>
      </c>
    </row>
    <row r="1254" spans="1:8" x14ac:dyDescent="0.25">
      <c r="A1254" s="22" t="s">
        <v>1465</v>
      </c>
      <c r="B1254" s="17" t="s">
        <v>83</v>
      </c>
      <c r="C1254" s="17" t="s">
        <v>79</v>
      </c>
      <c r="D1254" s="17" t="s">
        <v>4411</v>
      </c>
      <c r="E1254" s="17" t="s">
        <v>4425</v>
      </c>
      <c r="F1254" s="19">
        <v>6500</v>
      </c>
      <c r="G1254" s="19">
        <v>3278.33</v>
      </c>
      <c r="H1254" s="20">
        <v>3221.67</v>
      </c>
    </row>
    <row r="1255" spans="1:8" x14ac:dyDescent="0.25">
      <c r="A1255" s="22" t="s">
        <v>1466</v>
      </c>
      <c r="B1255" s="17" t="s">
        <v>316</v>
      </c>
      <c r="C1255" s="17" t="s">
        <v>79</v>
      </c>
      <c r="D1255" s="17" t="s">
        <v>4411</v>
      </c>
      <c r="E1255" s="17" t="s">
        <v>4425</v>
      </c>
      <c r="F1255" s="19">
        <v>400</v>
      </c>
      <c r="G1255" s="19">
        <v>952.79</v>
      </c>
      <c r="H1255" s="20">
        <v>-552.79</v>
      </c>
    </row>
    <row r="1256" spans="1:8" x14ac:dyDescent="0.25">
      <c r="A1256" s="22" t="s">
        <v>1467</v>
      </c>
      <c r="B1256" s="17" t="s">
        <v>85</v>
      </c>
      <c r="C1256" s="17" t="s">
        <v>86</v>
      </c>
      <c r="D1256" s="17" t="s">
        <v>4411</v>
      </c>
      <c r="E1256" s="17" t="s">
        <v>4425</v>
      </c>
      <c r="F1256" s="19">
        <v>1600</v>
      </c>
      <c r="G1256" s="19">
        <v>573.07000000000005</v>
      </c>
      <c r="H1256" s="20">
        <v>1026.93</v>
      </c>
    </row>
    <row r="1257" spans="1:8" x14ac:dyDescent="0.25">
      <c r="A1257" s="22" t="s">
        <v>1468</v>
      </c>
      <c r="B1257" s="17" t="s">
        <v>546</v>
      </c>
      <c r="C1257" s="17" t="s">
        <v>79</v>
      </c>
      <c r="D1257" s="17" t="s">
        <v>4411</v>
      </c>
      <c r="E1257" s="17" t="s">
        <v>4425</v>
      </c>
      <c r="F1257" s="19">
        <v>100</v>
      </c>
      <c r="G1257" s="19">
        <v>0</v>
      </c>
      <c r="H1257" s="20">
        <v>100</v>
      </c>
    </row>
    <row r="1258" spans="1:8" x14ac:dyDescent="0.25">
      <c r="A1258" s="22" t="s">
        <v>1469</v>
      </c>
      <c r="B1258" s="17" t="s">
        <v>1329</v>
      </c>
      <c r="C1258" s="17" t="s">
        <v>79</v>
      </c>
      <c r="D1258" s="17" t="s">
        <v>4411</v>
      </c>
      <c r="E1258" s="17" t="s">
        <v>4425</v>
      </c>
      <c r="F1258" s="19">
        <v>100</v>
      </c>
      <c r="G1258" s="19">
        <v>29336.79</v>
      </c>
      <c r="H1258" s="20">
        <v>-29236.79</v>
      </c>
    </row>
    <row r="1259" spans="1:8" x14ac:dyDescent="0.25">
      <c r="A1259" s="22" t="s">
        <v>1470</v>
      </c>
      <c r="B1259" s="17" t="s">
        <v>1404</v>
      </c>
      <c r="C1259" s="17" t="s">
        <v>79</v>
      </c>
      <c r="D1259" s="17" t="s">
        <v>4411</v>
      </c>
      <c r="E1259" s="17" t="s">
        <v>4425</v>
      </c>
      <c r="F1259" s="19">
        <v>100</v>
      </c>
      <c r="G1259" s="19">
        <v>215</v>
      </c>
      <c r="H1259" s="20">
        <v>-115</v>
      </c>
    </row>
    <row r="1260" spans="1:8" x14ac:dyDescent="0.25">
      <c r="A1260" s="22" t="s">
        <v>1471</v>
      </c>
      <c r="B1260" s="17" t="s">
        <v>419</v>
      </c>
      <c r="C1260" s="17" t="s">
        <v>79</v>
      </c>
      <c r="D1260" s="17" t="s">
        <v>4411</v>
      </c>
      <c r="E1260" s="17" t="s">
        <v>4425</v>
      </c>
      <c r="F1260" s="19">
        <v>100</v>
      </c>
      <c r="G1260" s="19">
        <v>208.68</v>
      </c>
      <c r="H1260" s="20">
        <v>-108.68</v>
      </c>
    </row>
    <row r="1261" spans="1:8" x14ac:dyDescent="0.25">
      <c r="A1261" s="22" t="s">
        <v>1472</v>
      </c>
      <c r="B1261" s="17" t="s">
        <v>1335</v>
      </c>
      <c r="C1261" s="17" t="s">
        <v>79</v>
      </c>
      <c r="D1261" s="17" t="s">
        <v>4411</v>
      </c>
      <c r="E1261" s="17" t="s">
        <v>4425</v>
      </c>
      <c r="F1261" s="19">
        <v>100</v>
      </c>
      <c r="G1261" s="19">
        <v>83.67</v>
      </c>
      <c r="H1261" s="20">
        <v>16.329999999999998</v>
      </c>
    </row>
    <row r="1262" spans="1:8" x14ac:dyDescent="0.25">
      <c r="A1262" s="22" t="s">
        <v>1473</v>
      </c>
      <c r="B1262" s="17" t="s">
        <v>1337</v>
      </c>
      <c r="C1262" s="17" t="s">
        <v>79</v>
      </c>
      <c r="D1262" s="17" t="s">
        <v>4411</v>
      </c>
      <c r="E1262" s="17" t="s">
        <v>4425</v>
      </c>
      <c r="F1262" s="19">
        <v>700</v>
      </c>
      <c r="G1262" s="19">
        <v>77.400000000000006</v>
      </c>
      <c r="H1262" s="20">
        <v>622.6</v>
      </c>
    </row>
    <row r="1263" spans="1:8" x14ac:dyDescent="0.25">
      <c r="A1263" s="22" t="s">
        <v>1474</v>
      </c>
      <c r="B1263" s="17" t="s">
        <v>94</v>
      </c>
      <c r="C1263" s="17" t="s">
        <v>95</v>
      </c>
      <c r="D1263" s="17" t="s">
        <v>4411</v>
      </c>
      <c r="E1263" s="17" t="s">
        <v>4425</v>
      </c>
      <c r="F1263" s="19">
        <v>2000</v>
      </c>
      <c r="G1263" s="19">
        <v>2773.42</v>
      </c>
      <c r="H1263" s="20">
        <v>-773.42</v>
      </c>
    </row>
    <row r="1264" spans="1:8" x14ac:dyDescent="0.25">
      <c r="A1264" s="22" t="s">
        <v>1475</v>
      </c>
      <c r="B1264" s="17" t="s">
        <v>423</v>
      </c>
      <c r="C1264" s="17" t="s">
        <v>95</v>
      </c>
      <c r="D1264" s="17" t="s">
        <v>4411</v>
      </c>
      <c r="E1264" s="17" t="s">
        <v>4425</v>
      </c>
      <c r="F1264" s="19">
        <v>100</v>
      </c>
      <c r="G1264" s="19">
        <v>278.37</v>
      </c>
      <c r="H1264" s="20">
        <v>-178.37</v>
      </c>
    </row>
    <row r="1265" spans="1:8" x14ac:dyDescent="0.25">
      <c r="A1265" s="22" t="s">
        <v>1476</v>
      </c>
      <c r="B1265" s="17" t="s">
        <v>349</v>
      </c>
      <c r="C1265" s="17" t="s">
        <v>95</v>
      </c>
      <c r="D1265" s="17" t="s">
        <v>4411</v>
      </c>
      <c r="E1265" s="17" t="s">
        <v>4425</v>
      </c>
      <c r="F1265" s="19">
        <v>8400</v>
      </c>
      <c r="G1265" s="19">
        <v>7728.46</v>
      </c>
      <c r="H1265" s="20">
        <v>671.54</v>
      </c>
    </row>
    <row r="1266" spans="1:8" x14ac:dyDescent="0.25">
      <c r="A1266" s="22" t="s">
        <v>1477</v>
      </c>
      <c r="B1266" s="17" t="s">
        <v>325</v>
      </c>
      <c r="C1266" s="17" t="s">
        <v>86</v>
      </c>
      <c r="D1266" s="17" t="s">
        <v>4411</v>
      </c>
      <c r="E1266" s="17" t="s">
        <v>4425</v>
      </c>
      <c r="F1266" s="19">
        <v>100</v>
      </c>
      <c r="G1266" s="19">
        <v>796.38</v>
      </c>
      <c r="H1266" s="20">
        <v>-696.38</v>
      </c>
    </row>
    <row r="1267" spans="1:8" x14ac:dyDescent="0.25">
      <c r="A1267" s="22" t="s">
        <v>0</v>
      </c>
      <c r="B1267" s="17" t="s">
        <v>38</v>
      </c>
      <c r="C1267" s="17" t="s">
        <v>0</v>
      </c>
      <c r="D1267" s="17" t="s">
        <v>0</v>
      </c>
      <c r="E1267" s="17" t="s">
        <v>0</v>
      </c>
      <c r="F1267" s="19">
        <f>F1266+F1265+F1264+F1263+F1262+F1261+F1260+F1259+F1258+F1257+F1256+F1255+F1254+F1253+F1252+F1251+F1250</f>
        <v>69400</v>
      </c>
      <c r="G1267" s="19">
        <f>G1266+G1265+G1264+G1263+G1262+G1261+G1260+G1259+G1258+G1257+G1256+G1255+G1254+G1253+G1252+G1251+G1250</f>
        <v>61787.45</v>
      </c>
      <c r="H1267" s="20">
        <f>H1266+H1265+H1264+H1263+H1262+H1261+H1260+H1259+H1258+H1257+H1256+H1255+H1254+H1253+H1252+H1251+H1250</f>
        <v>7612.5500000000038</v>
      </c>
    </row>
    <row r="1268" spans="1:8" x14ac:dyDescent="0.25">
      <c r="A1268" s="22" t="s">
        <v>1478</v>
      </c>
      <c r="B1268" s="17" t="s">
        <v>1346</v>
      </c>
      <c r="C1268" s="17" t="s">
        <v>261</v>
      </c>
      <c r="D1268" s="17" t="s">
        <v>4411</v>
      </c>
      <c r="E1268" s="17" t="s">
        <v>4425</v>
      </c>
      <c r="F1268" s="19">
        <v>6000</v>
      </c>
      <c r="G1268" s="19">
        <v>2125.3000000000002</v>
      </c>
      <c r="H1268" s="20">
        <v>3874.7</v>
      </c>
    </row>
    <row r="1269" spans="1:8" x14ac:dyDescent="0.25">
      <c r="A1269" s="22" t="s">
        <v>0</v>
      </c>
      <c r="B1269" s="17" t="s">
        <v>42</v>
      </c>
      <c r="C1269" s="17" t="s">
        <v>0</v>
      </c>
      <c r="D1269" s="17" t="s">
        <v>0</v>
      </c>
      <c r="E1269" s="17" t="s">
        <v>0</v>
      </c>
      <c r="F1269" s="19">
        <f>F1268</f>
        <v>6000</v>
      </c>
      <c r="G1269" s="19">
        <f>G1268</f>
        <v>2125.3000000000002</v>
      </c>
      <c r="H1269" s="20">
        <f>H1268</f>
        <v>3874.7</v>
      </c>
    </row>
    <row r="1270" spans="1:8" x14ac:dyDescent="0.25">
      <c r="A1270" s="22" t="s">
        <v>0</v>
      </c>
      <c r="B1270" s="17" t="s">
        <v>43</v>
      </c>
      <c r="C1270" s="17" t="s">
        <v>0</v>
      </c>
      <c r="D1270" s="17" t="s">
        <v>0</v>
      </c>
      <c r="E1270" s="17" t="s">
        <v>0</v>
      </c>
      <c r="F1270" s="19">
        <f>F1269-F1267</f>
        <v>-63400</v>
      </c>
      <c r="G1270" s="19">
        <f>G1269-G1267</f>
        <v>-59662.149999999994</v>
      </c>
      <c r="H1270" s="20">
        <f>H1269-H1267</f>
        <v>-3737.850000000004</v>
      </c>
    </row>
    <row r="1271" spans="1:8" x14ac:dyDescent="0.25">
      <c r="A1271" s="21" t="s">
        <v>1479</v>
      </c>
      <c r="B1271" s="17" t="s">
        <v>984</v>
      </c>
      <c r="C1271" s="17" t="s">
        <v>0</v>
      </c>
      <c r="D1271" s="17" t="s">
        <v>0</v>
      </c>
      <c r="E1271" s="17" t="s">
        <v>0</v>
      </c>
      <c r="F1271" s="8"/>
      <c r="G1271" s="8"/>
      <c r="H1271" s="9"/>
    </row>
    <row r="1272" spans="1:8" x14ac:dyDescent="0.25">
      <c r="A1272" s="22" t="s">
        <v>1480</v>
      </c>
      <c r="B1272" s="17" t="s">
        <v>99</v>
      </c>
      <c r="C1272" s="17" t="s">
        <v>19</v>
      </c>
      <c r="D1272" s="17" t="s">
        <v>4411</v>
      </c>
      <c r="E1272" s="17" t="s">
        <v>4425</v>
      </c>
      <c r="F1272" s="19">
        <v>3000</v>
      </c>
      <c r="G1272" s="19">
        <v>110</v>
      </c>
      <c r="H1272" s="20">
        <v>2890</v>
      </c>
    </row>
    <row r="1273" spans="1:8" x14ac:dyDescent="0.25">
      <c r="A1273" s="22" t="s">
        <v>1481</v>
      </c>
      <c r="B1273" s="17" t="s">
        <v>101</v>
      </c>
      <c r="C1273" s="17" t="s">
        <v>19</v>
      </c>
      <c r="D1273" s="17" t="s">
        <v>4411</v>
      </c>
      <c r="E1273" s="17" t="s">
        <v>4425</v>
      </c>
      <c r="F1273" s="19">
        <v>26800</v>
      </c>
      <c r="G1273" s="19">
        <v>17548.39</v>
      </c>
      <c r="H1273" s="20">
        <v>9251.61</v>
      </c>
    </row>
    <row r="1274" spans="1:8" x14ac:dyDescent="0.25">
      <c r="A1274" s="22" t="s">
        <v>1482</v>
      </c>
      <c r="B1274" s="17" t="s">
        <v>107</v>
      </c>
      <c r="C1274" s="17" t="s">
        <v>19</v>
      </c>
      <c r="D1274" s="17" t="s">
        <v>4411</v>
      </c>
      <c r="E1274" s="17" t="s">
        <v>4425</v>
      </c>
      <c r="F1274" s="19">
        <v>1000</v>
      </c>
      <c r="G1274" s="19">
        <v>564.9</v>
      </c>
      <c r="H1274" s="20">
        <v>435.1</v>
      </c>
    </row>
    <row r="1275" spans="1:8" x14ac:dyDescent="0.25">
      <c r="A1275" s="22" t="s">
        <v>0</v>
      </c>
      <c r="B1275" s="17" t="s">
        <v>38</v>
      </c>
      <c r="C1275" s="17" t="s">
        <v>0</v>
      </c>
      <c r="D1275" s="17" t="s">
        <v>0</v>
      </c>
      <c r="E1275" s="17" t="s">
        <v>0</v>
      </c>
      <c r="F1275" s="19">
        <f>F1274+F1273+F1272</f>
        <v>30800</v>
      </c>
      <c r="G1275" s="19">
        <f>G1274+G1273+G1272</f>
        <v>18223.29</v>
      </c>
      <c r="H1275" s="20">
        <f>H1274+H1273+H1272</f>
        <v>12576.710000000001</v>
      </c>
    </row>
    <row r="1276" spans="1:8" x14ac:dyDescent="0.25">
      <c r="A1276" s="22" t="s">
        <v>1483</v>
      </c>
      <c r="B1276" s="17" t="s">
        <v>1484</v>
      </c>
      <c r="C1276" s="17" t="s">
        <v>368</v>
      </c>
      <c r="D1276" s="17" t="s">
        <v>4411</v>
      </c>
      <c r="E1276" s="17" t="s">
        <v>4425</v>
      </c>
      <c r="F1276" s="19">
        <v>60000</v>
      </c>
      <c r="G1276" s="19">
        <v>59335.88</v>
      </c>
      <c r="H1276" s="20">
        <v>664.12</v>
      </c>
    </row>
    <row r="1277" spans="1:8" x14ac:dyDescent="0.25">
      <c r="A1277" s="22" t="s">
        <v>1485</v>
      </c>
      <c r="B1277" s="17" t="s">
        <v>1369</v>
      </c>
      <c r="C1277" s="17" t="s">
        <v>261</v>
      </c>
      <c r="D1277" s="17" t="s">
        <v>4405</v>
      </c>
      <c r="E1277" s="17" t="s">
        <v>4412</v>
      </c>
      <c r="F1277" s="19">
        <v>76000</v>
      </c>
      <c r="G1277" s="19">
        <v>45719.56</v>
      </c>
      <c r="H1277" s="20">
        <v>30280.44</v>
      </c>
    </row>
    <row r="1278" spans="1:8" x14ac:dyDescent="0.25">
      <c r="A1278" s="22" t="s">
        <v>1486</v>
      </c>
      <c r="B1278" s="17" t="s">
        <v>380</v>
      </c>
      <c r="C1278" s="17" t="s">
        <v>261</v>
      </c>
      <c r="D1278" s="17" t="s">
        <v>4411</v>
      </c>
      <c r="E1278" s="17" t="s">
        <v>4425</v>
      </c>
      <c r="F1278" s="19">
        <v>3000</v>
      </c>
      <c r="G1278" s="19">
        <v>475</v>
      </c>
      <c r="H1278" s="20">
        <v>2525</v>
      </c>
    </row>
    <row r="1279" spans="1:8" x14ac:dyDescent="0.25">
      <c r="A1279" s="22" t="s">
        <v>0</v>
      </c>
      <c r="B1279" s="17" t="s">
        <v>42</v>
      </c>
      <c r="C1279" s="17" t="s">
        <v>0</v>
      </c>
      <c r="D1279" s="17" t="s">
        <v>0</v>
      </c>
      <c r="E1279" s="17" t="s">
        <v>0</v>
      </c>
      <c r="F1279" s="19">
        <f>F1278+F1277+F1276</f>
        <v>139000</v>
      </c>
      <c r="G1279" s="19">
        <f>G1278+G1277+G1276</f>
        <v>105530.44</v>
      </c>
      <c r="H1279" s="20">
        <f>H1278+H1277+H1276</f>
        <v>33469.560000000005</v>
      </c>
    </row>
    <row r="1280" spans="1:8" x14ac:dyDescent="0.25">
      <c r="A1280" s="22" t="s">
        <v>0</v>
      </c>
      <c r="B1280" s="17" t="s">
        <v>43</v>
      </c>
      <c r="C1280" s="17" t="s">
        <v>0</v>
      </c>
      <c r="D1280" s="17" t="s">
        <v>0</v>
      </c>
      <c r="E1280" s="17" t="s">
        <v>0</v>
      </c>
      <c r="F1280" s="19">
        <f>F1279-F1275</f>
        <v>108200</v>
      </c>
      <c r="G1280" s="19">
        <f>G1279-G1275</f>
        <v>87307.15</v>
      </c>
      <c r="H1280" s="20">
        <f>H1279-H1275</f>
        <v>20892.850000000006</v>
      </c>
    </row>
    <row r="1281" spans="1:8" x14ac:dyDescent="0.25">
      <c r="A1281" s="16" t="s">
        <v>1487</v>
      </c>
      <c r="B1281" s="17" t="s">
        <v>1488</v>
      </c>
      <c r="C1281" s="17" t="s">
        <v>0</v>
      </c>
      <c r="D1281" s="17" t="s">
        <v>0</v>
      </c>
      <c r="E1281" s="17" t="s">
        <v>0</v>
      </c>
      <c r="F1281" s="8"/>
      <c r="G1281" s="8"/>
      <c r="H1281" s="9"/>
    </row>
    <row r="1282" spans="1:8" x14ac:dyDescent="0.25">
      <c r="A1282" s="18" t="s">
        <v>1489</v>
      </c>
      <c r="B1282" s="17" t="s">
        <v>1195</v>
      </c>
      <c r="C1282" s="17" t="s">
        <v>54</v>
      </c>
      <c r="D1282" s="17" t="s">
        <v>4409</v>
      </c>
      <c r="E1282" s="17" t="s">
        <v>4412</v>
      </c>
      <c r="F1282" s="19">
        <v>152500</v>
      </c>
      <c r="G1282" s="19">
        <v>149086.25</v>
      </c>
      <c r="H1282" s="20">
        <v>3413.75</v>
      </c>
    </row>
    <row r="1283" spans="1:8" x14ac:dyDescent="0.25">
      <c r="A1283" s="18" t="s">
        <v>1490</v>
      </c>
      <c r="B1283" s="17" t="s">
        <v>1197</v>
      </c>
      <c r="C1283" s="17" t="s">
        <v>54</v>
      </c>
      <c r="D1283" s="17" t="s">
        <v>4409</v>
      </c>
      <c r="E1283" s="17" t="s">
        <v>4412</v>
      </c>
      <c r="F1283" s="19">
        <v>1152500</v>
      </c>
      <c r="G1283" s="19">
        <v>1054703.28</v>
      </c>
      <c r="H1283" s="20">
        <v>97796.72</v>
      </c>
    </row>
    <row r="1284" spans="1:8" x14ac:dyDescent="0.25">
      <c r="A1284" s="18" t="s">
        <v>1491</v>
      </c>
      <c r="B1284" s="17" t="s">
        <v>1492</v>
      </c>
      <c r="C1284" s="17" t="s">
        <v>61</v>
      </c>
      <c r="D1284" s="17" t="s">
        <v>4409</v>
      </c>
      <c r="E1284" s="17" t="s">
        <v>4412</v>
      </c>
      <c r="F1284" s="19">
        <v>100</v>
      </c>
      <c r="G1284" s="19">
        <v>0</v>
      </c>
      <c r="H1284" s="20">
        <v>100</v>
      </c>
    </row>
    <row r="1285" spans="1:8" x14ac:dyDescent="0.25">
      <c r="A1285" s="18" t="s">
        <v>1493</v>
      </c>
      <c r="B1285" s="17" t="s">
        <v>1494</v>
      </c>
      <c r="C1285" s="17" t="s">
        <v>61</v>
      </c>
      <c r="D1285" s="17" t="s">
        <v>4409</v>
      </c>
      <c r="E1285" s="17" t="s">
        <v>4412</v>
      </c>
      <c r="F1285" s="19">
        <v>100</v>
      </c>
      <c r="G1285" s="19">
        <v>0</v>
      </c>
      <c r="H1285" s="20">
        <v>100</v>
      </c>
    </row>
    <row r="1286" spans="1:8" x14ac:dyDescent="0.25">
      <c r="A1286" s="18" t="s">
        <v>1495</v>
      </c>
      <c r="B1286" s="17" t="s">
        <v>1205</v>
      </c>
      <c r="C1286" s="17" t="s">
        <v>54</v>
      </c>
      <c r="D1286" s="17" t="s">
        <v>4409</v>
      </c>
      <c r="E1286" s="17" t="s">
        <v>4412</v>
      </c>
      <c r="F1286" s="19">
        <v>8000</v>
      </c>
      <c r="G1286" s="19">
        <v>58064.77</v>
      </c>
      <c r="H1286" s="20">
        <v>-50064.77</v>
      </c>
    </row>
    <row r="1287" spans="1:8" x14ac:dyDescent="0.25">
      <c r="A1287" s="18" t="s">
        <v>1496</v>
      </c>
      <c r="B1287" s="17" t="s">
        <v>1207</v>
      </c>
      <c r="C1287" s="17" t="s">
        <v>54</v>
      </c>
      <c r="D1287" s="17" t="s">
        <v>4409</v>
      </c>
      <c r="E1287" s="17" t="s">
        <v>4412</v>
      </c>
      <c r="F1287" s="19">
        <v>60000</v>
      </c>
      <c r="G1287" s="19">
        <v>27546.17</v>
      </c>
      <c r="H1287" s="20">
        <v>32453.83</v>
      </c>
    </row>
    <row r="1288" spans="1:8" x14ac:dyDescent="0.25">
      <c r="A1288" s="18" t="s">
        <v>1497</v>
      </c>
      <c r="B1288" s="17" t="s">
        <v>276</v>
      </c>
      <c r="C1288" s="17" t="s">
        <v>66</v>
      </c>
      <c r="D1288" s="17" t="s">
        <v>4409</v>
      </c>
      <c r="E1288" s="17" t="s">
        <v>4412</v>
      </c>
      <c r="F1288" s="19">
        <v>100</v>
      </c>
      <c r="G1288" s="19">
        <v>27648</v>
      </c>
      <c r="H1288" s="20">
        <v>-27548</v>
      </c>
    </row>
    <row r="1289" spans="1:8" x14ac:dyDescent="0.25">
      <c r="A1289" s="18" t="s">
        <v>1498</v>
      </c>
      <c r="B1289" s="17" t="s">
        <v>1211</v>
      </c>
      <c r="C1289" s="17" t="s">
        <v>61</v>
      </c>
      <c r="D1289" s="17" t="s">
        <v>4409</v>
      </c>
      <c r="E1289" s="17" t="s">
        <v>4412</v>
      </c>
      <c r="F1289" s="19">
        <v>500</v>
      </c>
      <c r="G1289" s="19">
        <v>446.22</v>
      </c>
      <c r="H1289" s="20">
        <v>53.78</v>
      </c>
    </row>
    <row r="1290" spans="1:8" x14ac:dyDescent="0.25">
      <c r="A1290" s="18" t="s">
        <v>1499</v>
      </c>
      <c r="B1290" s="17" t="s">
        <v>1213</v>
      </c>
      <c r="C1290" s="17" t="s">
        <v>61</v>
      </c>
      <c r="D1290" s="17" t="s">
        <v>4409</v>
      </c>
      <c r="E1290" s="17" t="s">
        <v>4412</v>
      </c>
      <c r="F1290" s="19">
        <v>1500</v>
      </c>
      <c r="G1290" s="19">
        <v>1555.1</v>
      </c>
      <c r="H1290" s="20">
        <v>-55.1</v>
      </c>
    </row>
    <row r="1291" spans="1:8" x14ac:dyDescent="0.25">
      <c r="A1291" s="18" t="s">
        <v>1500</v>
      </c>
      <c r="B1291" s="17" t="s">
        <v>1215</v>
      </c>
      <c r="C1291" s="17" t="s">
        <v>66</v>
      </c>
      <c r="D1291" s="17" t="s">
        <v>4409</v>
      </c>
      <c r="E1291" s="17" t="s">
        <v>4412</v>
      </c>
      <c r="F1291" s="19">
        <v>2300</v>
      </c>
      <c r="G1291" s="19">
        <v>2093.25</v>
      </c>
      <c r="H1291" s="20">
        <v>206.75</v>
      </c>
    </row>
    <row r="1292" spans="1:8" x14ac:dyDescent="0.25">
      <c r="A1292" s="18" t="s">
        <v>1501</v>
      </c>
      <c r="B1292" s="17" t="s">
        <v>1217</v>
      </c>
      <c r="C1292" s="17" t="s">
        <v>66</v>
      </c>
      <c r="D1292" s="17" t="s">
        <v>4409</v>
      </c>
      <c r="E1292" s="17" t="s">
        <v>4412</v>
      </c>
      <c r="F1292" s="19">
        <v>5800</v>
      </c>
      <c r="G1292" s="19">
        <v>5594.47</v>
      </c>
      <c r="H1292" s="20">
        <v>205.53</v>
      </c>
    </row>
    <row r="1293" spans="1:8" x14ac:dyDescent="0.25">
      <c r="A1293" s="18" t="s">
        <v>1502</v>
      </c>
      <c r="B1293" s="17" t="s">
        <v>1219</v>
      </c>
      <c r="C1293" s="17" t="s">
        <v>66</v>
      </c>
      <c r="D1293" s="17" t="s">
        <v>4409</v>
      </c>
      <c r="E1293" s="17" t="s">
        <v>4412</v>
      </c>
      <c r="F1293" s="19">
        <v>43000</v>
      </c>
      <c r="G1293" s="19">
        <v>42081.9</v>
      </c>
      <c r="H1293" s="20">
        <v>918.1</v>
      </c>
    </row>
    <row r="1294" spans="1:8" x14ac:dyDescent="0.25">
      <c r="A1294" s="18" t="s">
        <v>1503</v>
      </c>
      <c r="B1294" s="17" t="s">
        <v>1221</v>
      </c>
      <c r="C1294" s="17" t="s">
        <v>66</v>
      </c>
      <c r="D1294" s="17" t="s">
        <v>4409</v>
      </c>
      <c r="E1294" s="17" t="s">
        <v>4412</v>
      </c>
      <c r="F1294" s="19">
        <v>224000</v>
      </c>
      <c r="G1294" s="19">
        <v>225677.56</v>
      </c>
      <c r="H1294" s="20">
        <v>-1677.56</v>
      </c>
    </row>
    <row r="1295" spans="1:8" x14ac:dyDescent="0.25">
      <c r="A1295" s="18" t="s">
        <v>1504</v>
      </c>
      <c r="B1295" s="17" t="s">
        <v>1223</v>
      </c>
      <c r="C1295" s="17" t="s">
        <v>66</v>
      </c>
      <c r="D1295" s="17" t="s">
        <v>4409</v>
      </c>
      <c r="E1295" s="17" t="s">
        <v>4412</v>
      </c>
      <c r="F1295" s="19">
        <v>11000</v>
      </c>
      <c r="G1295" s="19">
        <v>11015.86</v>
      </c>
      <c r="H1295" s="20">
        <v>-15.86</v>
      </c>
    </row>
    <row r="1296" spans="1:8" x14ac:dyDescent="0.25">
      <c r="A1296" s="18" t="s">
        <v>1505</v>
      </c>
      <c r="B1296" s="17" t="s">
        <v>1225</v>
      </c>
      <c r="C1296" s="17" t="s">
        <v>66</v>
      </c>
      <c r="D1296" s="17" t="s">
        <v>4409</v>
      </c>
      <c r="E1296" s="17" t="s">
        <v>4412</v>
      </c>
      <c r="F1296" s="19">
        <v>700</v>
      </c>
      <c r="G1296" s="19">
        <v>4786.24</v>
      </c>
      <c r="H1296" s="20">
        <v>-4086.24</v>
      </c>
    </row>
    <row r="1297" spans="1:8" x14ac:dyDescent="0.25">
      <c r="A1297" s="18" t="s">
        <v>1506</v>
      </c>
      <c r="B1297" s="17" t="s">
        <v>1227</v>
      </c>
      <c r="C1297" s="17" t="s">
        <v>66</v>
      </c>
      <c r="D1297" s="17" t="s">
        <v>4409</v>
      </c>
      <c r="E1297" s="17" t="s">
        <v>4412</v>
      </c>
      <c r="F1297" s="19">
        <v>3400</v>
      </c>
      <c r="G1297" s="19">
        <v>0</v>
      </c>
      <c r="H1297" s="20">
        <v>3400</v>
      </c>
    </row>
    <row r="1298" spans="1:8" x14ac:dyDescent="0.25">
      <c r="A1298" s="18" t="s">
        <v>1507</v>
      </c>
      <c r="B1298" s="17" t="s">
        <v>1508</v>
      </c>
      <c r="C1298" s="17" t="s">
        <v>48</v>
      </c>
      <c r="D1298" s="17" t="s">
        <v>4409</v>
      </c>
      <c r="E1298" s="17" t="s">
        <v>4425</v>
      </c>
      <c r="F1298" s="19">
        <v>90100</v>
      </c>
      <c r="G1298" s="19">
        <v>98917.2</v>
      </c>
      <c r="H1298" s="20">
        <v>-8817.2000000000007</v>
      </c>
    </row>
    <row r="1299" spans="1:8" x14ac:dyDescent="0.25">
      <c r="A1299" s="18" t="s">
        <v>1509</v>
      </c>
      <c r="B1299" s="17" t="s">
        <v>844</v>
      </c>
      <c r="C1299" s="17" t="s">
        <v>243</v>
      </c>
      <c r="D1299" s="17" t="s">
        <v>4409</v>
      </c>
      <c r="E1299" s="17" t="s">
        <v>4412</v>
      </c>
      <c r="F1299" s="19">
        <v>1341000</v>
      </c>
      <c r="G1299" s="19">
        <v>1283382.17</v>
      </c>
      <c r="H1299" s="20">
        <v>57617.83</v>
      </c>
    </row>
    <row r="1300" spans="1:8" x14ac:dyDescent="0.25">
      <c r="A1300" s="18" t="s">
        <v>1510</v>
      </c>
      <c r="B1300" s="17" t="s">
        <v>846</v>
      </c>
      <c r="C1300" s="17" t="s">
        <v>243</v>
      </c>
      <c r="D1300" s="17" t="s">
        <v>4409</v>
      </c>
      <c r="E1300" s="17" t="s">
        <v>4412</v>
      </c>
      <c r="F1300" s="19">
        <v>135400</v>
      </c>
      <c r="G1300" s="19">
        <v>135118.28</v>
      </c>
      <c r="H1300" s="20">
        <v>281.72000000000003</v>
      </c>
    </row>
    <row r="1301" spans="1:8" x14ac:dyDescent="0.25">
      <c r="A1301" s="18" t="s">
        <v>1511</v>
      </c>
      <c r="B1301" s="17" t="s">
        <v>37</v>
      </c>
      <c r="C1301" s="17" t="s">
        <v>243</v>
      </c>
      <c r="D1301" s="17" t="s">
        <v>4409</v>
      </c>
      <c r="E1301" s="17" t="s">
        <v>4412</v>
      </c>
      <c r="F1301" s="19">
        <v>48500</v>
      </c>
      <c r="G1301" s="19">
        <v>45340.04</v>
      </c>
      <c r="H1301" s="20">
        <v>3159.96</v>
      </c>
    </row>
    <row r="1302" spans="1:8" x14ac:dyDescent="0.25">
      <c r="A1302" s="18" t="s">
        <v>1512</v>
      </c>
      <c r="B1302" s="17" t="s">
        <v>21</v>
      </c>
      <c r="C1302" s="17" t="s">
        <v>19</v>
      </c>
      <c r="D1302" s="17" t="s">
        <v>4409</v>
      </c>
      <c r="E1302" s="17" t="s">
        <v>4412</v>
      </c>
      <c r="F1302" s="19">
        <v>12000</v>
      </c>
      <c r="G1302" s="19">
        <v>2345.38</v>
      </c>
      <c r="H1302" s="20">
        <v>9654.6200000000008</v>
      </c>
    </row>
    <row r="1303" spans="1:8" x14ac:dyDescent="0.25">
      <c r="A1303" s="18" t="s">
        <v>1513</v>
      </c>
      <c r="B1303" s="17" t="s">
        <v>27</v>
      </c>
      <c r="C1303" s="17" t="s">
        <v>66</v>
      </c>
      <c r="D1303" s="17" t="s">
        <v>4409</v>
      </c>
      <c r="E1303" s="17" t="s">
        <v>4412</v>
      </c>
      <c r="F1303" s="19">
        <v>9900</v>
      </c>
      <c r="G1303" s="19">
        <v>8795.81</v>
      </c>
      <c r="H1303" s="20">
        <v>1104.19</v>
      </c>
    </row>
    <row r="1304" spans="1:8" x14ac:dyDescent="0.25">
      <c r="A1304" s="18" t="s">
        <v>0</v>
      </c>
      <c r="B1304" s="17" t="s">
        <v>38</v>
      </c>
      <c r="C1304" s="17" t="s">
        <v>0</v>
      </c>
      <c r="D1304" s="17" t="s">
        <v>0</v>
      </c>
      <c r="E1304" s="17" t="s">
        <v>0</v>
      </c>
      <c r="F1304" s="19">
        <f>F1303+F1302+F1301+F1300+F1299+F1298+F1297+F1296+F1295+F1294+F1293+F1292+F1291+F1290+F1289+F1288+F1287+F1286+F1285+F1284+F1283+F1282</f>
        <v>3302400</v>
      </c>
      <c r="G1304" s="19">
        <f>G1303+G1302+G1301+G1300+G1299+G1298+G1297+G1296+G1295+G1294+G1293+G1292+G1291+G1290+G1289+G1288+G1287+G1286+G1285+G1284+G1283+G1282</f>
        <v>3184197.95</v>
      </c>
      <c r="H1304" s="20">
        <f>H1303+H1302+H1301+H1300+H1299+H1298+H1297+H1296+H1295+H1294+H1293+H1292+H1291+H1290+H1289+H1288+H1287+H1286+H1285+H1284+H1283+H1282</f>
        <v>118202.05000000002</v>
      </c>
    </row>
    <row r="1305" spans="1:8" x14ac:dyDescent="0.25">
      <c r="A1305" s="18" t="s">
        <v>1514</v>
      </c>
      <c r="B1305" s="17" t="s">
        <v>1182</v>
      </c>
      <c r="C1305" s="17" t="s">
        <v>177</v>
      </c>
      <c r="D1305" s="17" t="s">
        <v>4409</v>
      </c>
      <c r="E1305" s="17" t="s">
        <v>4412</v>
      </c>
      <c r="F1305" s="19">
        <v>553200</v>
      </c>
      <c r="G1305" s="19">
        <v>567000</v>
      </c>
      <c r="H1305" s="20">
        <v>-13800</v>
      </c>
    </row>
    <row r="1306" spans="1:8" x14ac:dyDescent="0.25">
      <c r="A1306" s="18" t="s">
        <v>1515</v>
      </c>
      <c r="B1306" s="17" t="s">
        <v>1516</v>
      </c>
      <c r="C1306" s="17" t="s">
        <v>177</v>
      </c>
      <c r="D1306" s="17" t="s">
        <v>4409</v>
      </c>
      <c r="E1306" s="17" t="s">
        <v>4425</v>
      </c>
      <c r="F1306" s="19">
        <v>115000</v>
      </c>
      <c r="G1306" s="19">
        <v>39749.230000000003</v>
      </c>
      <c r="H1306" s="20">
        <v>75250.77</v>
      </c>
    </row>
    <row r="1307" spans="1:8" x14ac:dyDescent="0.25">
      <c r="A1307" s="18" t="s">
        <v>1517</v>
      </c>
      <c r="B1307" s="17" t="s">
        <v>40</v>
      </c>
      <c r="C1307" s="17" t="s">
        <v>41</v>
      </c>
      <c r="D1307" s="17" t="s">
        <v>4409</v>
      </c>
      <c r="E1307" s="17" t="s">
        <v>4412</v>
      </c>
      <c r="F1307" s="19">
        <v>54400</v>
      </c>
      <c r="G1307" s="19">
        <v>52526.8</v>
      </c>
      <c r="H1307" s="20">
        <v>1873.2</v>
      </c>
    </row>
    <row r="1308" spans="1:8" x14ac:dyDescent="0.25">
      <c r="A1308" s="18" t="s">
        <v>1518</v>
      </c>
      <c r="B1308" s="17" t="s">
        <v>1182</v>
      </c>
      <c r="C1308" s="17" t="s">
        <v>177</v>
      </c>
      <c r="D1308" s="17" t="s">
        <v>4409</v>
      </c>
      <c r="E1308" s="17" t="s">
        <v>4412</v>
      </c>
      <c r="F1308" s="19">
        <v>1469000</v>
      </c>
      <c r="G1308" s="19">
        <v>1408203.97</v>
      </c>
      <c r="H1308" s="20">
        <v>60796.03</v>
      </c>
    </row>
    <row r="1309" spans="1:8" x14ac:dyDescent="0.25">
      <c r="A1309" s="18" t="s">
        <v>0</v>
      </c>
      <c r="B1309" s="17" t="s">
        <v>42</v>
      </c>
      <c r="C1309" s="17" t="s">
        <v>0</v>
      </c>
      <c r="D1309" s="17" t="s">
        <v>0</v>
      </c>
      <c r="E1309" s="17" t="s">
        <v>0</v>
      </c>
      <c r="F1309" s="19">
        <f>F1308+F1307+F1306+F1305</f>
        <v>2191600</v>
      </c>
      <c r="G1309" s="19">
        <f>G1308+G1307+G1306+G1305</f>
        <v>2067480</v>
      </c>
      <c r="H1309" s="20">
        <f>H1308+H1307+H1306+H1305</f>
        <v>124120</v>
      </c>
    </row>
    <row r="1310" spans="1:8" x14ac:dyDescent="0.25">
      <c r="A1310" s="18" t="s">
        <v>0</v>
      </c>
      <c r="B1310" s="17" t="s">
        <v>43</v>
      </c>
      <c r="C1310" s="17" t="s">
        <v>0</v>
      </c>
      <c r="D1310" s="17" t="s">
        <v>0</v>
      </c>
      <c r="E1310" s="17" t="s">
        <v>0</v>
      </c>
      <c r="F1310" s="19">
        <f>F1309-F1304</f>
        <v>-1110800</v>
      </c>
      <c r="G1310" s="19">
        <f>G1309-G1304</f>
        <v>-1116717.9500000002</v>
      </c>
      <c r="H1310" s="20">
        <f>H1309-H1304</f>
        <v>5917.9499999999825</v>
      </c>
    </row>
    <row r="1311" spans="1:8" x14ac:dyDescent="0.25">
      <c r="A1311" s="16" t="s">
        <v>1519</v>
      </c>
      <c r="B1311" s="17" t="s">
        <v>1520</v>
      </c>
      <c r="C1311" s="17" t="s">
        <v>0</v>
      </c>
      <c r="D1311" s="17" t="s">
        <v>0</v>
      </c>
      <c r="E1311" s="17" t="s">
        <v>0</v>
      </c>
      <c r="F1311" s="8"/>
      <c r="G1311" s="8"/>
      <c r="H1311" s="9"/>
    </row>
    <row r="1312" spans="1:8" x14ac:dyDescent="0.25">
      <c r="A1312" s="21" t="s">
        <v>1521</v>
      </c>
      <c r="B1312" s="17" t="s">
        <v>1193</v>
      </c>
      <c r="C1312" s="17" t="s">
        <v>0</v>
      </c>
      <c r="D1312" s="17" t="s">
        <v>0</v>
      </c>
      <c r="E1312" s="17" t="s">
        <v>0</v>
      </c>
      <c r="F1312" s="8"/>
      <c r="G1312" s="8"/>
      <c r="H1312" s="9"/>
    </row>
    <row r="1313" spans="1:8" x14ac:dyDescent="0.25">
      <c r="A1313" s="22" t="s">
        <v>1522</v>
      </c>
      <c r="B1313" s="17" t="s">
        <v>56</v>
      </c>
      <c r="C1313" s="17" t="s">
        <v>54</v>
      </c>
      <c r="D1313" s="17" t="s">
        <v>4405</v>
      </c>
      <c r="E1313" s="17" t="s">
        <v>4412</v>
      </c>
      <c r="F1313" s="19">
        <v>134000</v>
      </c>
      <c r="G1313" s="19">
        <v>120822.78</v>
      </c>
      <c r="H1313" s="20">
        <v>13177.22</v>
      </c>
    </row>
    <row r="1314" spans="1:8" x14ac:dyDescent="0.25">
      <c r="A1314" s="22" t="s">
        <v>1523</v>
      </c>
      <c r="B1314" s="17" t="s">
        <v>58</v>
      </c>
      <c r="C1314" s="17" t="s">
        <v>54</v>
      </c>
      <c r="D1314" s="17" t="s">
        <v>4405</v>
      </c>
      <c r="E1314" s="17" t="s">
        <v>4412</v>
      </c>
      <c r="F1314" s="19">
        <v>357500</v>
      </c>
      <c r="G1314" s="19">
        <v>311793.53000000003</v>
      </c>
      <c r="H1314" s="20">
        <v>45706.47</v>
      </c>
    </row>
    <row r="1315" spans="1:8" x14ac:dyDescent="0.25">
      <c r="A1315" s="22" t="s">
        <v>1524</v>
      </c>
      <c r="B1315" s="17" t="s">
        <v>63</v>
      </c>
      <c r="C1315" s="17" t="s">
        <v>54</v>
      </c>
      <c r="D1315" s="17" t="s">
        <v>4405</v>
      </c>
      <c r="E1315" s="17" t="s">
        <v>4412</v>
      </c>
      <c r="F1315" s="19">
        <v>3500</v>
      </c>
      <c r="G1315" s="19">
        <v>2212.84</v>
      </c>
      <c r="H1315" s="20">
        <v>1287.1600000000001</v>
      </c>
    </row>
    <row r="1316" spans="1:8" x14ac:dyDescent="0.25">
      <c r="A1316" s="22" t="s">
        <v>1525</v>
      </c>
      <c r="B1316" s="17" t="s">
        <v>276</v>
      </c>
      <c r="C1316" s="17" t="s">
        <v>66</v>
      </c>
      <c r="D1316" s="17" t="s">
        <v>4405</v>
      </c>
      <c r="E1316" s="17" t="s">
        <v>4412</v>
      </c>
      <c r="F1316" s="19">
        <v>18500</v>
      </c>
      <c r="G1316" s="19">
        <v>8859.1</v>
      </c>
      <c r="H1316" s="20">
        <v>9640.9</v>
      </c>
    </row>
    <row r="1317" spans="1:8" x14ac:dyDescent="0.25">
      <c r="A1317" s="22" t="s">
        <v>1526</v>
      </c>
      <c r="B1317" s="17" t="s">
        <v>1299</v>
      </c>
      <c r="C1317" s="17" t="s">
        <v>66</v>
      </c>
      <c r="D1317" s="17" t="s">
        <v>4405</v>
      </c>
      <c r="E1317" s="17" t="s">
        <v>4412</v>
      </c>
      <c r="F1317" s="19">
        <v>19400</v>
      </c>
      <c r="G1317" s="19">
        <v>16070.8</v>
      </c>
      <c r="H1317" s="20">
        <v>3329.2</v>
      </c>
    </row>
    <row r="1318" spans="1:8" x14ac:dyDescent="0.25">
      <c r="A1318" s="22" t="s">
        <v>1527</v>
      </c>
      <c r="B1318" s="17" t="s">
        <v>74</v>
      </c>
      <c r="C1318" s="17" t="s">
        <v>66</v>
      </c>
      <c r="D1318" s="17" t="s">
        <v>4405</v>
      </c>
      <c r="E1318" s="17" t="s">
        <v>4412</v>
      </c>
      <c r="F1318" s="19">
        <v>99000</v>
      </c>
      <c r="G1318" s="19">
        <v>91450.65</v>
      </c>
      <c r="H1318" s="20">
        <v>7549.35</v>
      </c>
    </row>
    <row r="1319" spans="1:8" x14ac:dyDescent="0.25">
      <c r="A1319" s="22" t="s">
        <v>1528</v>
      </c>
      <c r="B1319" s="17" t="s">
        <v>76</v>
      </c>
      <c r="C1319" s="17" t="s">
        <v>66</v>
      </c>
      <c r="D1319" s="17" t="s">
        <v>4405</v>
      </c>
      <c r="E1319" s="17" t="s">
        <v>4412</v>
      </c>
      <c r="F1319" s="19">
        <v>5500</v>
      </c>
      <c r="G1319" s="19">
        <v>5255.8</v>
      </c>
      <c r="H1319" s="20">
        <v>244.2</v>
      </c>
    </row>
    <row r="1320" spans="1:8" x14ac:dyDescent="0.25">
      <c r="A1320" s="22" t="s">
        <v>1529</v>
      </c>
      <c r="B1320" s="17" t="s">
        <v>27</v>
      </c>
      <c r="C1320" s="17" t="s">
        <v>66</v>
      </c>
      <c r="D1320" s="17" t="s">
        <v>4405</v>
      </c>
      <c r="E1320" s="17" t="s">
        <v>4412</v>
      </c>
      <c r="F1320" s="19">
        <v>5500</v>
      </c>
      <c r="G1320" s="19">
        <v>4425.71</v>
      </c>
      <c r="H1320" s="20">
        <v>1074.29</v>
      </c>
    </row>
    <row r="1321" spans="1:8" x14ac:dyDescent="0.25">
      <c r="A1321" s="22" t="s">
        <v>1530</v>
      </c>
      <c r="B1321" s="17" t="s">
        <v>1308</v>
      </c>
      <c r="C1321" s="17" t="s">
        <v>66</v>
      </c>
      <c r="D1321" s="17" t="s">
        <v>4405</v>
      </c>
      <c r="E1321" s="17" t="s">
        <v>4412</v>
      </c>
      <c r="F1321" s="19">
        <v>100</v>
      </c>
      <c r="G1321" s="19">
        <v>0</v>
      </c>
      <c r="H1321" s="20">
        <v>100</v>
      </c>
    </row>
    <row r="1322" spans="1:8" x14ac:dyDescent="0.25">
      <c r="A1322" s="22" t="s">
        <v>1531</v>
      </c>
      <c r="B1322" s="17" t="s">
        <v>21</v>
      </c>
      <c r="C1322" s="17" t="s">
        <v>19</v>
      </c>
      <c r="D1322" s="17" t="s">
        <v>4405</v>
      </c>
      <c r="E1322" s="17" t="s">
        <v>4412</v>
      </c>
      <c r="F1322" s="19">
        <v>300</v>
      </c>
      <c r="G1322" s="19">
        <v>22</v>
      </c>
      <c r="H1322" s="20">
        <v>278</v>
      </c>
    </row>
    <row r="1323" spans="1:8" x14ac:dyDescent="0.25">
      <c r="A1323" s="22" t="s">
        <v>0</v>
      </c>
      <c r="B1323" s="17" t="s">
        <v>38</v>
      </c>
      <c r="C1323" s="17" t="s">
        <v>0</v>
      </c>
      <c r="D1323" s="17" t="s">
        <v>0</v>
      </c>
      <c r="E1323" s="17" t="s">
        <v>0</v>
      </c>
      <c r="F1323" s="19">
        <f>F1322+F1321+F1320+F1319+F1318+F1317+F1316+F1315+F1314+F1313</f>
        <v>643300</v>
      </c>
      <c r="G1323" s="19">
        <f>G1322+G1321+G1320+G1319+G1318+G1317+G1316+G1315+G1314+G1313</f>
        <v>560913.21000000008</v>
      </c>
      <c r="H1323" s="20">
        <f>H1322+H1321+H1320+H1319+H1318+H1317+H1316+H1315+H1314+H1313</f>
        <v>82386.790000000008</v>
      </c>
    </row>
    <row r="1324" spans="1:8" x14ac:dyDescent="0.25">
      <c r="A1324" s="22" t="s">
        <v>0</v>
      </c>
      <c r="B1324" s="17" t="s">
        <v>42</v>
      </c>
      <c r="C1324" s="17" t="s">
        <v>0</v>
      </c>
      <c r="D1324" s="17" t="s">
        <v>0</v>
      </c>
      <c r="E1324" s="17" t="s">
        <v>0</v>
      </c>
      <c r="F1324" s="19">
        <f>0</f>
        <v>0</v>
      </c>
      <c r="G1324" s="19">
        <f>0</f>
        <v>0</v>
      </c>
      <c r="H1324" s="20">
        <f>0</f>
        <v>0</v>
      </c>
    </row>
    <row r="1325" spans="1:8" x14ac:dyDescent="0.25">
      <c r="A1325" s="22" t="s">
        <v>0</v>
      </c>
      <c r="B1325" s="17" t="s">
        <v>43</v>
      </c>
      <c r="C1325" s="17" t="s">
        <v>0</v>
      </c>
      <c r="D1325" s="17" t="s">
        <v>0</v>
      </c>
      <c r="E1325" s="17" t="s">
        <v>0</v>
      </c>
      <c r="F1325" s="19">
        <f>F1324-F1323</f>
        <v>-643300</v>
      </c>
      <c r="G1325" s="19">
        <f>G1324-G1323</f>
        <v>-560913.21000000008</v>
      </c>
      <c r="H1325" s="20">
        <f>H1324-H1323</f>
        <v>-82386.790000000008</v>
      </c>
    </row>
    <row r="1326" spans="1:8" x14ac:dyDescent="0.25">
      <c r="A1326" s="21" t="s">
        <v>1532</v>
      </c>
      <c r="B1326" s="17" t="s">
        <v>1311</v>
      </c>
      <c r="C1326" s="17" t="s">
        <v>0</v>
      </c>
      <c r="D1326" s="17" t="s">
        <v>0</v>
      </c>
      <c r="E1326" s="17" t="s">
        <v>0</v>
      </c>
      <c r="F1326" s="8"/>
      <c r="G1326" s="8"/>
      <c r="H1326" s="9"/>
    </row>
    <row r="1327" spans="1:8" x14ac:dyDescent="0.25">
      <c r="A1327" s="22" t="s">
        <v>1533</v>
      </c>
      <c r="B1327" s="17" t="s">
        <v>252</v>
      </c>
      <c r="C1327" s="17" t="s">
        <v>253</v>
      </c>
      <c r="D1327" s="17" t="s">
        <v>4409</v>
      </c>
      <c r="E1327" s="17" t="s">
        <v>4425</v>
      </c>
      <c r="F1327" s="19">
        <v>100</v>
      </c>
      <c r="G1327" s="19">
        <v>665</v>
      </c>
      <c r="H1327" s="20">
        <v>-565</v>
      </c>
    </row>
    <row r="1328" spans="1:8" x14ac:dyDescent="0.25">
      <c r="A1328" s="22" t="s">
        <v>1534</v>
      </c>
      <c r="B1328" s="17" t="s">
        <v>1314</v>
      </c>
      <c r="C1328" s="17" t="s">
        <v>253</v>
      </c>
      <c r="D1328" s="17" t="s">
        <v>4409</v>
      </c>
      <c r="E1328" s="17" t="s">
        <v>4425</v>
      </c>
      <c r="F1328" s="19">
        <v>100</v>
      </c>
      <c r="G1328" s="19">
        <v>0</v>
      </c>
      <c r="H1328" s="20">
        <v>100</v>
      </c>
    </row>
    <row r="1329" spans="1:8" x14ac:dyDescent="0.25">
      <c r="A1329" s="22" t="s">
        <v>1535</v>
      </c>
      <c r="B1329" s="17" t="s">
        <v>91</v>
      </c>
      <c r="C1329" s="17" t="s">
        <v>92</v>
      </c>
      <c r="D1329" s="17" t="s">
        <v>4409</v>
      </c>
      <c r="E1329" s="17" t="s">
        <v>4425</v>
      </c>
      <c r="F1329" s="19">
        <v>18700</v>
      </c>
      <c r="G1329" s="19">
        <v>0</v>
      </c>
      <c r="H1329" s="20">
        <v>18700</v>
      </c>
    </row>
    <row r="1330" spans="1:8" x14ac:dyDescent="0.25">
      <c r="A1330" s="22" t="s">
        <v>1536</v>
      </c>
      <c r="B1330" s="17" t="s">
        <v>1537</v>
      </c>
      <c r="C1330" s="17" t="s">
        <v>92</v>
      </c>
      <c r="D1330" s="17" t="s">
        <v>4409</v>
      </c>
      <c r="E1330" s="17" t="s">
        <v>4425</v>
      </c>
      <c r="F1330" s="19">
        <v>38000</v>
      </c>
      <c r="G1330" s="19">
        <v>13287.9</v>
      </c>
      <c r="H1330" s="20">
        <v>24712.1</v>
      </c>
    </row>
    <row r="1331" spans="1:8" x14ac:dyDescent="0.25">
      <c r="A1331" s="22" t="s">
        <v>0</v>
      </c>
      <c r="B1331" s="17" t="s">
        <v>38</v>
      </c>
      <c r="C1331" s="17" t="s">
        <v>0</v>
      </c>
      <c r="D1331" s="17" t="s">
        <v>0</v>
      </c>
      <c r="E1331" s="17" t="s">
        <v>0</v>
      </c>
      <c r="F1331" s="19">
        <f>F1330+F1329+F1328+F1327</f>
        <v>56900</v>
      </c>
      <c r="G1331" s="19">
        <f>G1330+G1329+G1328+G1327</f>
        <v>13952.9</v>
      </c>
      <c r="H1331" s="20">
        <f>H1330+H1329+H1328+H1327</f>
        <v>42947.1</v>
      </c>
    </row>
    <row r="1332" spans="1:8" x14ac:dyDescent="0.25">
      <c r="A1332" s="22" t="s">
        <v>0</v>
      </c>
      <c r="B1332" s="17" t="s">
        <v>42</v>
      </c>
      <c r="C1332" s="17" t="s">
        <v>0</v>
      </c>
      <c r="D1332" s="17" t="s">
        <v>0</v>
      </c>
      <c r="E1332" s="17" t="s">
        <v>0</v>
      </c>
      <c r="F1332" s="19">
        <f>0</f>
        <v>0</v>
      </c>
      <c r="G1332" s="19">
        <f>0</f>
        <v>0</v>
      </c>
      <c r="H1332" s="20">
        <f>0</f>
        <v>0</v>
      </c>
    </row>
    <row r="1333" spans="1:8" x14ac:dyDescent="0.25">
      <c r="A1333" s="22" t="s">
        <v>0</v>
      </c>
      <c r="B1333" s="17" t="s">
        <v>43</v>
      </c>
      <c r="C1333" s="17" t="s">
        <v>0</v>
      </c>
      <c r="D1333" s="17" t="s">
        <v>0</v>
      </c>
      <c r="E1333" s="17" t="s">
        <v>0</v>
      </c>
      <c r="F1333" s="19">
        <f>F1332-F1331</f>
        <v>-56900</v>
      </c>
      <c r="G1333" s="19">
        <f>G1332-G1331</f>
        <v>-13952.9</v>
      </c>
      <c r="H1333" s="20">
        <f>H1332-H1331</f>
        <v>-42947.1</v>
      </c>
    </row>
    <row r="1334" spans="1:8" x14ac:dyDescent="0.25">
      <c r="A1334" s="21" t="s">
        <v>1538</v>
      </c>
      <c r="B1334" s="17" t="s">
        <v>1317</v>
      </c>
      <c r="C1334" s="17" t="s">
        <v>0</v>
      </c>
      <c r="D1334" s="17" t="s">
        <v>0</v>
      </c>
      <c r="E1334" s="17" t="s">
        <v>0</v>
      </c>
      <c r="F1334" s="8"/>
      <c r="G1334" s="8"/>
      <c r="H1334" s="9"/>
    </row>
    <row r="1335" spans="1:8" x14ac:dyDescent="0.25">
      <c r="A1335" s="22" t="s">
        <v>1539</v>
      </c>
      <c r="B1335" s="17" t="s">
        <v>78</v>
      </c>
      <c r="C1335" s="17" t="s">
        <v>79</v>
      </c>
      <c r="D1335" s="17" t="s">
        <v>4409</v>
      </c>
      <c r="E1335" s="17" t="s">
        <v>4425</v>
      </c>
      <c r="F1335" s="19">
        <v>4000</v>
      </c>
      <c r="G1335" s="19">
        <v>11527.64</v>
      </c>
      <c r="H1335" s="20">
        <v>-7527.64</v>
      </c>
    </row>
    <row r="1336" spans="1:8" x14ac:dyDescent="0.25">
      <c r="A1336" s="22" t="s">
        <v>1540</v>
      </c>
      <c r="B1336" s="17" t="s">
        <v>1541</v>
      </c>
      <c r="C1336" s="17" t="s">
        <v>79</v>
      </c>
      <c r="D1336" s="17" t="s">
        <v>4409</v>
      </c>
      <c r="E1336" s="17" t="s">
        <v>4425</v>
      </c>
      <c r="F1336" s="19">
        <v>14000</v>
      </c>
      <c r="G1336" s="19">
        <v>11588.19</v>
      </c>
      <c r="H1336" s="20">
        <v>2411.81</v>
      </c>
    </row>
    <row r="1337" spans="1:8" x14ac:dyDescent="0.25">
      <c r="A1337" s="22" t="s">
        <v>1542</v>
      </c>
      <c r="B1337" s="17" t="s">
        <v>836</v>
      </c>
      <c r="C1337" s="17" t="s">
        <v>79</v>
      </c>
      <c r="D1337" s="17" t="s">
        <v>4409</v>
      </c>
      <c r="E1337" s="17" t="s">
        <v>4425</v>
      </c>
      <c r="F1337" s="19">
        <v>1500</v>
      </c>
      <c r="G1337" s="19">
        <v>990.06</v>
      </c>
      <c r="H1337" s="20">
        <v>509.94</v>
      </c>
    </row>
    <row r="1338" spans="1:8" x14ac:dyDescent="0.25">
      <c r="A1338" s="22" t="s">
        <v>1543</v>
      </c>
      <c r="B1338" s="17" t="s">
        <v>1544</v>
      </c>
      <c r="C1338" s="17" t="s">
        <v>79</v>
      </c>
      <c r="D1338" s="17" t="s">
        <v>4409</v>
      </c>
      <c r="E1338" s="17" t="s">
        <v>4425</v>
      </c>
      <c r="F1338" s="19">
        <v>7000</v>
      </c>
      <c r="G1338" s="19">
        <v>3754.08</v>
      </c>
      <c r="H1338" s="20">
        <v>3245.92</v>
      </c>
    </row>
    <row r="1339" spans="1:8" x14ac:dyDescent="0.25">
      <c r="A1339" s="22" t="s">
        <v>1545</v>
      </c>
      <c r="B1339" s="17" t="s">
        <v>1546</v>
      </c>
      <c r="C1339" s="17" t="s">
        <v>79</v>
      </c>
      <c r="D1339" s="17" t="s">
        <v>4409</v>
      </c>
      <c r="E1339" s="17" t="s">
        <v>4425</v>
      </c>
      <c r="F1339" s="19">
        <v>2000</v>
      </c>
      <c r="G1339" s="19">
        <v>3548.85</v>
      </c>
      <c r="H1339" s="20">
        <v>-1548.85</v>
      </c>
    </row>
    <row r="1340" spans="1:8" x14ac:dyDescent="0.25">
      <c r="A1340" s="22" t="s">
        <v>1547</v>
      </c>
      <c r="B1340" s="17" t="s">
        <v>81</v>
      </c>
      <c r="C1340" s="17" t="s">
        <v>79</v>
      </c>
      <c r="D1340" s="17" t="s">
        <v>4409</v>
      </c>
      <c r="E1340" s="17" t="s">
        <v>4425</v>
      </c>
      <c r="F1340" s="19">
        <v>1000</v>
      </c>
      <c r="G1340" s="19">
        <v>2311.8000000000002</v>
      </c>
      <c r="H1340" s="20">
        <v>-1311.8</v>
      </c>
    </row>
    <row r="1341" spans="1:8" x14ac:dyDescent="0.25">
      <c r="A1341" s="22" t="s">
        <v>1548</v>
      </c>
      <c r="B1341" s="17" t="s">
        <v>83</v>
      </c>
      <c r="C1341" s="17" t="s">
        <v>79</v>
      </c>
      <c r="D1341" s="17" t="s">
        <v>4409</v>
      </c>
      <c r="E1341" s="17" t="s">
        <v>4425</v>
      </c>
      <c r="F1341" s="19">
        <v>4100</v>
      </c>
      <c r="G1341" s="19">
        <v>2051.84</v>
      </c>
      <c r="H1341" s="20">
        <v>2048.16</v>
      </c>
    </row>
    <row r="1342" spans="1:8" x14ac:dyDescent="0.25">
      <c r="A1342" s="22" t="s">
        <v>1549</v>
      </c>
      <c r="B1342" s="17" t="s">
        <v>85</v>
      </c>
      <c r="C1342" s="17" t="s">
        <v>86</v>
      </c>
      <c r="D1342" s="17" t="s">
        <v>4409</v>
      </c>
      <c r="E1342" s="17" t="s">
        <v>4425</v>
      </c>
      <c r="F1342" s="19">
        <v>1000</v>
      </c>
      <c r="G1342" s="19">
        <v>588.66</v>
      </c>
      <c r="H1342" s="20">
        <v>411.34</v>
      </c>
    </row>
    <row r="1343" spans="1:8" x14ac:dyDescent="0.25">
      <c r="A1343" s="22" t="s">
        <v>1550</v>
      </c>
      <c r="B1343" s="17" t="s">
        <v>1551</v>
      </c>
      <c r="C1343" s="17" t="s">
        <v>86</v>
      </c>
      <c r="D1343" s="17" t="s">
        <v>4409</v>
      </c>
      <c r="E1343" s="17" t="s">
        <v>4425</v>
      </c>
      <c r="F1343" s="19">
        <v>1900</v>
      </c>
      <c r="G1343" s="19">
        <v>2096.65</v>
      </c>
      <c r="H1343" s="20">
        <v>-196.65</v>
      </c>
    </row>
    <row r="1344" spans="1:8" x14ac:dyDescent="0.25">
      <c r="A1344" s="22" t="s">
        <v>1552</v>
      </c>
      <c r="B1344" s="17" t="s">
        <v>546</v>
      </c>
      <c r="C1344" s="17" t="s">
        <v>79</v>
      </c>
      <c r="D1344" s="17" t="s">
        <v>4409</v>
      </c>
      <c r="E1344" s="17" t="s">
        <v>4425</v>
      </c>
      <c r="F1344" s="19">
        <v>40000</v>
      </c>
      <c r="G1344" s="19">
        <v>34265.230000000003</v>
      </c>
      <c r="H1344" s="20">
        <v>5734.77</v>
      </c>
    </row>
    <row r="1345" spans="1:8" x14ac:dyDescent="0.25">
      <c r="A1345" s="22" t="s">
        <v>1553</v>
      </c>
      <c r="B1345" s="17" t="s">
        <v>1554</v>
      </c>
      <c r="C1345" s="17" t="s">
        <v>79</v>
      </c>
      <c r="D1345" s="17" t="s">
        <v>4409</v>
      </c>
      <c r="E1345" s="17" t="s">
        <v>4425</v>
      </c>
      <c r="F1345" s="19">
        <v>17000</v>
      </c>
      <c r="G1345" s="19">
        <v>16474.77</v>
      </c>
      <c r="H1345" s="20">
        <v>525.23</v>
      </c>
    </row>
    <row r="1346" spans="1:8" x14ac:dyDescent="0.25">
      <c r="A1346" s="22" t="s">
        <v>1555</v>
      </c>
      <c r="B1346" s="17" t="s">
        <v>1556</v>
      </c>
      <c r="C1346" s="17" t="s">
        <v>79</v>
      </c>
      <c r="D1346" s="17" t="s">
        <v>4409</v>
      </c>
      <c r="E1346" s="17" t="s">
        <v>4425</v>
      </c>
      <c r="F1346" s="19">
        <v>6000</v>
      </c>
      <c r="G1346" s="19">
        <v>4522.54</v>
      </c>
      <c r="H1346" s="20">
        <v>1477.46</v>
      </c>
    </row>
    <row r="1347" spans="1:8" x14ac:dyDescent="0.25">
      <c r="A1347" s="22" t="s">
        <v>1557</v>
      </c>
      <c r="B1347" s="17" t="s">
        <v>322</v>
      </c>
      <c r="C1347" s="17" t="s">
        <v>79</v>
      </c>
      <c r="D1347" s="17" t="s">
        <v>4409</v>
      </c>
      <c r="E1347" s="17" t="s">
        <v>4425</v>
      </c>
      <c r="F1347" s="19">
        <v>1000</v>
      </c>
      <c r="G1347" s="19">
        <v>296.39</v>
      </c>
      <c r="H1347" s="20">
        <v>703.61</v>
      </c>
    </row>
    <row r="1348" spans="1:8" x14ac:dyDescent="0.25">
      <c r="A1348" s="22" t="s">
        <v>1558</v>
      </c>
      <c r="B1348" s="17" t="s">
        <v>1559</v>
      </c>
      <c r="C1348" s="17" t="s">
        <v>79</v>
      </c>
      <c r="D1348" s="17" t="s">
        <v>4409</v>
      </c>
      <c r="E1348" s="17" t="s">
        <v>4425</v>
      </c>
      <c r="F1348" s="19">
        <v>1000</v>
      </c>
      <c r="G1348" s="19">
        <v>854.27</v>
      </c>
      <c r="H1348" s="20">
        <v>145.72999999999999</v>
      </c>
    </row>
    <row r="1349" spans="1:8" x14ac:dyDescent="0.25">
      <c r="A1349" s="22" t="s">
        <v>1560</v>
      </c>
      <c r="B1349" s="17" t="s">
        <v>1561</v>
      </c>
      <c r="C1349" s="17" t="s">
        <v>79</v>
      </c>
      <c r="D1349" s="17" t="s">
        <v>4409</v>
      </c>
      <c r="E1349" s="17" t="s">
        <v>4425</v>
      </c>
      <c r="F1349" s="19">
        <v>19000</v>
      </c>
      <c r="G1349" s="19">
        <v>18418.14</v>
      </c>
      <c r="H1349" s="20">
        <v>581.86</v>
      </c>
    </row>
    <row r="1350" spans="1:8" x14ac:dyDescent="0.25">
      <c r="A1350" s="22" t="s">
        <v>1562</v>
      </c>
      <c r="B1350" s="17" t="s">
        <v>1563</v>
      </c>
      <c r="C1350" s="17" t="s">
        <v>86</v>
      </c>
      <c r="D1350" s="17" t="s">
        <v>4409</v>
      </c>
      <c r="E1350" s="17" t="s">
        <v>4425</v>
      </c>
      <c r="F1350" s="19">
        <v>5000</v>
      </c>
      <c r="G1350" s="19">
        <v>3176.27</v>
      </c>
      <c r="H1350" s="20">
        <v>1823.73</v>
      </c>
    </row>
    <row r="1351" spans="1:8" x14ac:dyDescent="0.25">
      <c r="A1351" s="22" t="s">
        <v>1564</v>
      </c>
      <c r="B1351" s="17" t="s">
        <v>1565</v>
      </c>
      <c r="C1351" s="17" t="s">
        <v>95</v>
      </c>
      <c r="D1351" s="17" t="s">
        <v>4409</v>
      </c>
      <c r="E1351" s="17" t="s">
        <v>4425</v>
      </c>
      <c r="F1351" s="19">
        <v>100</v>
      </c>
      <c r="G1351" s="19">
        <v>0</v>
      </c>
      <c r="H1351" s="20">
        <v>100</v>
      </c>
    </row>
    <row r="1352" spans="1:8" x14ac:dyDescent="0.25">
      <c r="A1352" s="22" t="s">
        <v>1566</v>
      </c>
      <c r="B1352" s="17" t="s">
        <v>1567</v>
      </c>
      <c r="C1352" s="17" t="s">
        <v>95</v>
      </c>
      <c r="D1352" s="17" t="s">
        <v>4409</v>
      </c>
      <c r="E1352" s="17" t="s">
        <v>4425</v>
      </c>
      <c r="F1352" s="19">
        <v>6000</v>
      </c>
      <c r="G1352" s="19">
        <v>4553.63</v>
      </c>
      <c r="H1352" s="20">
        <v>1446.37</v>
      </c>
    </row>
    <row r="1353" spans="1:8" x14ac:dyDescent="0.25">
      <c r="A1353" s="22" t="s">
        <v>1568</v>
      </c>
      <c r="B1353" s="17" t="s">
        <v>1569</v>
      </c>
      <c r="C1353" s="17" t="s">
        <v>95</v>
      </c>
      <c r="D1353" s="17" t="s">
        <v>4409</v>
      </c>
      <c r="E1353" s="17" t="s">
        <v>4425</v>
      </c>
      <c r="F1353" s="19">
        <v>10000</v>
      </c>
      <c r="G1353" s="19">
        <v>10896.69</v>
      </c>
      <c r="H1353" s="20">
        <v>-896.69</v>
      </c>
    </row>
    <row r="1354" spans="1:8" x14ac:dyDescent="0.25">
      <c r="A1354" s="22" t="s">
        <v>1570</v>
      </c>
      <c r="B1354" s="17" t="s">
        <v>349</v>
      </c>
      <c r="C1354" s="17" t="s">
        <v>95</v>
      </c>
      <c r="D1354" s="17" t="s">
        <v>4409</v>
      </c>
      <c r="E1354" s="17" t="s">
        <v>4425</v>
      </c>
      <c r="F1354" s="19">
        <v>1700</v>
      </c>
      <c r="G1354" s="19">
        <v>0</v>
      </c>
      <c r="H1354" s="20">
        <v>1700</v>
      </c>
    </row>
    <row r="1355" spans="1:8" x14ac:dyDescent="0.25">
      <c r="A1355" s="22" t="s">
        <v>1571</v>
      </c>
      <c r="B1355" s="17" t="s">
        <v>1572</v>
      </c>
      <c r="C1355" s="17" t="s">
        <v>95</v>
      </c>
      <c r="D1355" s="17" t="s">
        <v>4409</v>
      </c>
      <c r="E1355" s="17" t="s">
        <v>4425</v>
      </c>
      <c r="F1355" s="19">
        <v>1000</v>
      </c>
      <c r="G1355" s="19">
        <v>1094.4000000000001</v>
      </c>
      <c r="H1355" s="20">
        <v>-94.4</v>
      </c>
    </row>
    <row r="1356" spans="1:8" x14ac:dyDescent="0.25">
      <c r="A1356" s="22" t="s">
        <v>1573</v>
      </c>
      <c r="B1356" s="17" t="s">
        <v>1574</v>
      </c>
      <c r="C1356" s="17" t="s">
        <v>86</v>
      </c>
      <c r="D1356" s="17" t="s">
        <v>4409</v>
      </c>
      <c r="E1356" s="17" t="s">
        <v>4425</v>
      </c>
      <c r="F1356" s="19">
        <v>500</v>
      </c>
      <c r="G1356" s="19">
        <v>424.81</v>
      </c>
      <c r="H1356" s="20">
        <v>75.19</v>
      </c>
    </row>
    <row r="1357" spans="1:8" x14ac:dyDescent="0.25">
      <c r="A1357" s="22" t="s">
        <v>0</v>
      </c>
      <c r="B1357" s="17" t="s">
        <v>38</v>
      </c>
      <c r="C1357" s="17" t="s">
        <v>0</v>
      </c>
      <c r="D1357" s="17" t="s">
        <v>0</v>
      </c>
      <c r="E1357" s="17" t="s">
        <v>0</v>
      </c>
      <c r="F1357" s="19">
        <f>F1356+F1355+F1354+F1353+F1352+F1351+F1350+F1349+F1348+F1347+F1346+F1345+F1344+F1343+F1342+F1341+F1340+F1339+F1338+F1337+F1336+F1335</f>
        <v>144800</v>
      </c>
      <c r="G1357" s="19">
        <f>G1356+G1355+G1354+G1353+G1352+G1351+G1350+G1349+G1348+G1347+G1346+G1345+G1344+G1343+G1342+G1341+G1340+G1339+G1338+G1337+G1336+G1335</f>
        <v>133434.91000000003</v>
      </c>
      <c r="H1357" s="20">
        <f>H1356+H1355+H1354+H1353+H1352+H1351+H1350+H1349+H1348+H1347+H1346+H1345+H1344+H1343+H1342+H1341+H1340+H1339+H1338+H1337+H1336+H1335</f>
        <v>11365.09</v>
      </c>
    </row>
    <row r="1358" spans="1:8" x14ac:dyDescent="0.25">
      <c r="A1358" s="22" t="s">
        <v>1575</v>
      </c>
      <c r="B1358" s="17" t="s">
        <v>1576</v>
      </c>
      <c r="C1358" s="17" t="s">
        <v>261</v>
      </c>
      <c r="D1358" s="17" t="s">
        <v>4409</v>
      </c>
      <c r="E1358" s="17" t="s">
        <v>4425</v>
      </c>
      <c r="F1358" s="19">
        <v>36000</v>
      </c>
      <c r="G1358" s="19">
        <v>39196.29</v>
      </c>
      <c r="H1358" s="20">
        <v>-3196.29</v>
      </c>
    </row>
    <row r="1359" spans="1:8" x14ac:dyDescent="0.25">
      <c r="A1359" s="22" t="s">
        <v>1577</v>
      </c>
      <c r="B1359" s="17" t="s">
        <v>1578</v>
      </c>
      <c r="C1359" s="17" t="s">
        <v>261</v>
      </c>
      <c r="D1359" s="17" t="s">
        <v>4409</v>
      </c>
      <c r="E1359" s="17" t="s">
        <v>4425</v>
      </c>
      <c r="F1359" s="19">
        <v>100000</v>
      </c>
      <c r="G1359" s="19">
        <v>60890.63</v>
      </c>
      <c r="H1359" s="20">
        <v>39109.370000000003</v>
      </c>
    </row>
    <row r="1360" spans="1:8" x14ac:dyDescent="0.25">
      <c r="A1360" s="22" t="s">
        <v>1579</v>
      </c>
      <c r="B1360" s="17" t="s">
        <v>1580</v>
      </c>
      <c r="C1360" s="17" t="s">
        <v>261</v>
      </c>
      <c r="D1360" s="17" t="s">
        <v>4409</v>
      </c>
      <c r="E1360" s="17" t="s">
        <v>4425</v>
      </c>
      <c r="F1360" s="19">
        <v>31000</v>
      </c>
      <c r="G1360" s="19">
        <v>34232.160000000003</v>
      </c>
      <c r="H1360" s="20">
        <v>-3232.16</v>
      </c>
    </row>
    <row r="1361" spans="1:8" x14ac:dyDescent="0.25">
      <c r="A1361" s="22" t="s">
        <v>0</v>
      </c>
      <c r="B1361" s="17" t="s">
        <v>42</v>
      </c>
      <c r="C1361" s="17" t="s">
        <v>0</v>
      </c>
      <c r="D1361" s="17" t="s">
        <v>0</v>
      </c>
      <c r="E1361" s="17" t="s">
        <v>0</v>
      </c>
      <c r="F1361" s="19">
        <f>F1360+F1359+F1358</f>
        <v>167000</v>
      </c>
      <c r="G1361" s="19">
        <f>G1360+G1359+G1358</f>
        <v>134319.08000000002</v>
      </c>
      <c r="H1361" s="20">
        <f>H1360+H1359+H1358</f>
        <v>32680.920000000006</v>
      </c>
    </row>
    <row r="1362" spans="1:8" x14ac:dyDescent="0.25">
      <c r="A1362" s="22" t="s">
        <v>0</v>
      </c>
      <c r="B1362" s="17" t="s">
        <v>43</v>
      </c>
      <c r="C1362" s="17" t="s">
        <v>0</v>
      </c>
      <c r="D1362" s="17" t="s">
        <v>0</v>
      </c>
      <c r="E1362" s="17" t="s">
        <v>0</v>
      </c>
      <c r="F1362" s="19">
        <f>F1361-F1357</f>
        <v>22200</v>
      </c>
      <c r="G1362" s="19">
        <f>G1361-G1357</f>
        <v>884.1699999999837</v>
      </c>
      <c r="H1362" s="20">
        <f>H1361-H1357</f>
        <v>21315.830000000005</v>
      </c>
    </row>
    <row r="1363" spans="1:8" x14ac:dyDescent="0.25">
      <c r="A1363" s="21" t="s">
        <v>1581</v>
      </c>
      <c r="B1363" s="17" t="s">
        <v>984</v>
      </c>
      <c r="C1363" s="17" t="s">
        <v>0</v>
      </c>
      <c r="D1363" s="17" t="s">
        <v>0</v>
      </c>
      <c r="E1363" s="17" t="s">
        <v>0</v>
      </c>
      <c r="F1363" s="8"/>
      <c r="G1363" s="8"/>
      <c r="H1363" s="9"/>
    </row>
    <row r="1364" spans="1:8" x14ac:dyDescent="0.25">
      <c r="A1364" s="22" t="s">
        <v>1582</v>
      </c>
      <c r="B1364" s="17" t="s">
        <v>88</v>
      </c>
      <c r="C1364" s="17" t="s">
        <v>89</v>
      </c>
      <c r="D1364" s="17" t="s">
        <v>4409</v>
      </c>
      <c r="E1364" s="17" t="s">
        <v>4425</v>
      </c>
      <c r="F1364" s="19">
        <v>5000</v>
      </c>
      <c r="G1364" s="19">
        <v>1893.93</v>
      </c>
      <c r="H1364" s="20">
        <v>3106.07</v>
      </c>
    </row>
    <row r="1365" spans="1:8" x14ac:dyDescent="0.25">
      <c r="A1365" s="22" t="s">
        <v>1583</v>
      </c>
      <c r="B1365" s="17" t="s">
        <v>1584</v>
      </c>
      <c r="C1365" s="17" t="s">
        <v>89</v>
      </c>
      <c r="D1365" s="17" t="s">
        <v>4409</v>
      </c>
      <c r="E1365" s="17" t="s">
        <v>4425</v>
      </c>
      <c r="F1365" s="19">
        <v>30000</v>
      </c>
      <c r="G1365" s="19">
        <v>39341.160000000003</v>
      </c>
      <c r="H1365" s="20">
        <v>-9341.16</v>
      </c>
    </row>
    <row r="1366" spans="1:8" x14ac:dyDescent="0.25">
      <c r="A1366" s="22" t="s">
        <v>1585</v>
      </c>
      <c r="B1366" s="17" t="s">
        <v>1350</v>
      </c>
      <c r="C1366" s="17" t="s">
        <v>1351</v>
      </c>
      <c r="D1366" s="17" t="s">
        <v>4409</v>
      </c>
      <c r="E1366" s="17" t="s">
        <v>4425</v>
      </c>
      <c r="F1366" s="19">
        <v>100</v>
      </c>
      <c r="G1366" s="19">
        <v>220.78</v>
      </c>
      <c r="H1366" s="20">
        <v>-120.78</v>
      </c>
    </row>
    <row r="1367" spans="1:8" x14ac:dyDescent="0.25">
      <c r="A1367" s="22" t="s">
        <v>1586</v>
      </c>
      <c r="B1367" s="17" t="s">
        <v>1587</v>
      </c>
      <c r="C1367" s="17" t="s">
        <v>86</v>
      </c>
      <c r="D1367" s="17" t="s">
        <v>4409</v>
      </c>
      <c r="E1367" s="17" t="s">
        <v>4425</v>
      </c>
      <c r="F1367" s="19">
        <v>6000</v>
      </c>
      <c r="G1367" s="19">
        <v>3670.77</v>
      </c>
      <c r="H1367" s="20">
        <v>2329.23</v>
      </c>
    </row>
    <row r="1368" spans="1:8" x14ac:dyDescent="0.25">
      <c r="A1368" s="22" t="s">
        <v>1588</v>
      </c>
      <c r="B1368" s="17" t="s">
        <v>1589</v>
      </c>
      <c r="C1368" s="17" t="s">
        <v>19</v>
      </c>
      <c r="D1368" s="17" t="s">
        <v>4409</v>
      </c>
      <c r="E1368" s="17" t="s">
        <v>4425</v>
      </c>
      <c r="F1368" s="19">
        <v>3000</v>
      </c>
      <c r="G1368" s="19">
        <v>1150.95</v>
      </c>
      <c r="H1368" s="20">
        <v>1849.05</v>
      </c>
    </row>
    <row r="1369" spans="1:8" x14ac:dyDescent="0.25">
      <c r="A1369" s="22" t="s">
        <v>1590</v>
      </c>
      <c r="B1369" s="17" t="s">
        <v>99</v>
      </c>
      <c r="C1369" s="17" t="s">
        <v>19</v>
      </c>
      <c r="D1369" s="17" t="s">
        <v>4409</v>
      </c>
      <c r="E1369" s="17" t="s">
        <v>4425</v>
      </c>
      <c r="F1369" s="19">
        <v>3000</v>
      </c>
      <c r="G1369" s="19">
        <v>7980</v>
      </c>
      <c r="H1369" s="20">
        <v>-4980</v>
      </c>
    </row>
    <row r="1370" spans="1:8" x14ac:dyDescent="0.25">
      <c r="A1370" s="22" t="s">
        <v>1591</v>
      </c>
      <c r="B1370" s="17" t="s">
        <v>1592</v>
      </c>
      <c r="C1370" s="17" t="s">
        <v>19</v>
      </c>
      <c r="D1370" s="17" t="s">
        <v>4409</v>
      </c>
      <c r="E1370" s="17" t="s">
        <v>4425</v>
      </c>
      <c r="F1370" s="19">
        <v>20000</v>
      </c>
      <c r="G1370" s="19">
        <v>11477.47</v>
      </c>
      <c r="H1370" s="20">
        <v>8522.5300000000007</v>
      </c>
    </row>
    <row r="1371" spans="1:8" x14ac:dyDescent="0.25">
      <c r="A1371" s="22" t="s">
        <v>1593</v>
      </c>
      <c r="B1371" s="17" t="s">
        <v>101</v>
      </c>
      <c r="C1371" s="17" t="s">
        <v>19</v>
      </c>
      <c r="D1371" s="17" t="s">
        <v>4409</v>
      </c>
      <c r="E1371" s="17" t="s">
        <v>4425</v>
      </c>
      <c r="F1371" s="19">
        <v>5000</v>
      </c>
      <c r="G1371" s="19">
        <v>9981.9699999999993</v>
      </c>
      <c r="H1371" s="20">
        <v>-4981.97</v>
      </c>
    </row>
    <row r="1372" spans="1:8" x14ac:dyDescent="0.25">
      <c r="A1372" s="22" t="s">
        <v>1594</v>
      </c>
      <c r="B1372" s="17" t="s">
        <v>1595</v>
      </c>
      <c r="C1372" s="17" t="s">
        <v>19</v>
      </c>
      <c r="D1372" s="17" t="s">
        <v>4409</v>
      </c>
      <c r="E1372" s="17" t="s">
        <v>4425</v>
      </c>
      <c r="F1372" s="19">
        <v>27200</v>
      </c>
      <c r="G1372" s="19">
        <v>18377.28</v>
      </c>
      <c r="H1372" s="20">
        <v>8822.7199999999993</v>
      </c>
    </row>
    <row r="1373" spans="1:8" x14ac:dyDescent="0.25">
      <c r="A1373" s="22" t="s">
        <v>1596</v>
      </c>
      <c r="B1373" s="17" t="s">
        <v>107</v>
      </c>
      <c r="C1373" s="17" t="s">
        <v>19</v>
      </c>
      <c r="D1373" s="17" t="s">
        <v>4409</v>
      </c>
      <c r="E1373" s="17" t="s">
        <v>4425</v>
      </c>
      <c r="F1373" s="19">
        <v>2000</v>
      </c>
      <c r="G1373" s="19">
        <v>1244.96</v>
      </c>
      <c r="H1373" s="20">
        <v>755.04</v>
      </c>
    </row>
    <row r="1374" spans="1:8" x14ac:dyDescent="0.25">
      <c r="A1374" s="22" t="s">
        <v>1597</v>
      </c>
      <c r="B1374" s="17" t="s">
        <v>1598</v>
      </c>
      <c r="C1374" s="17" t="s">
        <v>19</v>
      </c>
      <c r="D1374" s="17" t="s">
        <v>4409</v>
      </c>
      <c r="E1374" s="17" t="s">
        <v>4425</v>
      </c>
      <c r="F1374" s="19">
        <v>10000</v>
      </c>
      <c r="G1374" s="19">
        <v>10766.7</v>
      </c>
      <c r="H1374" s="20">
        <v>-766.7</v>
      </c>
    </row>
    <row r="1375" spans="1:8" x14ac:dyDescent="0.25">
      <c r="A1375" s="22" t="s">
        <v>0</v>
      </c>
      <c r="B1375" s="17" t="s">
        <v>38</v>
      </c>
      <c r="C1375" s="17" t="s">
        <v>0</v>
      </c>
      <c r="D1375" s="17" t="s">
        <v>0</v>
      </c>
      <c r="E1375" s="17" t="s">
        <v>0</v>
      </c>
      <c r="F1375" s="19">
        <f>F1374+F1373+F1372+F1371+F1370+F1369+F1368+F1367+F1366+F1365+F1364</f>
        <v>111300</v>
      </c>
      <c r="G1375" s="19">
        <f>G1374+G1373+G1372+G1371+G1370+G1369+G1368+G1367+G1366+G1365+G1364</f>
        <v>106105.96999999999</v>
      </c>
      <c r="H1375" s="20">
        <f>H1374+H1373+H1372+H1371+H1370+H1369+H1368+H1367+H1366+H1365+H1364</f>
        <v>5194.029999999997</v>
      </c>
    </row>
    <row r="1376" spans="1:8" x14ac:dyDescent="0.25">
      <c r="A1376" s="22" t="s">
        <v>1599</v>
      </c>
      <c r="B1376" s="17" t="s">
        <v>1600</v>
      </c>
      <c r="C1376" s="17" t="s">
        <v>261</v>
      </c>
      <c r="D1376" s="17" t="s">
        <v>4409</v>
      </c>
      <c r="E1376" s="17" t="s">
        <v>4425</v>
      </c>
      <c r="F1376" s="19">
        <v>100</v>
      </c>
      <c r="G1376" s="19">
        <v>0</v>
      </c>
      <c r="H1376" s="20">
        <v>100</v>
      </c>
    </row>
    <row r="1377" spans="1:8" x14ac:dyDescent="0.25">
      <c r="A1377" s="22" t="s">
        <v>1601</v>
      </c>
      <c r="B1377" s="17" t="s">
        <v>1369</v>
      </c>
      <c r="C1377" s="17" t="s">
        <v>261</v>
      </c>
      <c r="D1377" s="17" t="s">
        <v>4405</v>
      </c>
      <c r="E1377" s="17" t="s">
        <v>4412</v>
      </c>
      <c r="F1377" s="19">
        <v>80400</v>
      </c>
      <c r="G1377" s="19">
        <v>38949.97</v>
      </c>
      <c r="H1377" s="20">
        <v>41450.03</v>
      </c>
    </row>
    <row r="1378" spans="1:8" x14ac:dyDescent="0.25">
      <c r="A1378" s="22" t="s">
        <v>1602</v>
      </c>
      <c r="B1378" s="17" t="s">
        <v>380</v>
      </c>
      <c r="C1378" s="17" t="s">
        <v>261</v>
      </c>
      <c r="D1378" s="17" t="s">
        <v>4409</v>
      </c>
      <c r="E1378" s="17" t="s">
        <v>4425</v>
      </c>
      <c r="F1378" s="19">
        <v>6000</v>
      </c>
      <c r="G1378" s="19">
        <v>2800.1</v>
      </c>
      <c r="H1378" s="20">
        <v>3199.9</v>
      </c>
    </row>
    <row r="1379" spans="1:8" x14ac:dyDescent="0.25">
      <c r="A1379" s="22" t="s">
        <v>1603</v>
      </c>
      <c r="B1379" s="17" t="s">
        <v>1604</v>
      </c>
      <c r="C1379" s="17" t="s">
        <v>261</v>
      </c>
      <c r="D1379" s="17" t="s">
        <v>4409</v>
      </c>
      <c r="E1379" s="17" t="s">
        <v>4425</v>
      </c>
      <c r="F1379" s="19">
        <v>7000</v>
      </c>
      <c r="G1379" s="19">
        <v>6097.08</v>
      </c>
      <c r="H1379" s="20">
        <v>902.92</v>
      </c>
    </row>
    <row r="1380" spans="1:8" x14ac:dyDescent="0.25">
      <c r="A1380" s="22" t="s">
        <v>0</v>
      </c>
      <c r="B1380" s="17" t="s">
        <v>42</v>
      </c>
      <c r="C1380" s="17" t="s">
        <v>0</v>
      </c>
      <c r="D1380" s="17" t="s">
        <v>0</v>
      </c>
      <c r="E1380" s="17" t="s">
        <v>0</v>
      </c>
      <c r="F1380" s="19">
        <f>F1379+F1378+F1377+F1376</f>
        <v>93500</v>
      </c>
      <c r="G1380" s="19">
        <f>G1379+G1378+G1377+G1376</f>
        <v>47847.15</v>
      </c>
      <c r="H1380" s="20">
        <f>H1379+H1378+H1377+H1376</f>
        <v>45652.85</v>
      </c>
    </row>
    <row r="1381" spans="1:8" x14ac:dyDescent="0.25">
      <c r="A1381" s="22" t="s">
        <v>0</v>
      </c>
      <c r="B1381" s="17" t="s">
        <v>43</v>
      </c>
      <c r="C1381" s="17" t="s">
        <v>0</v>
      </c>
      <c r="D1381" s="17" t="s">
        <v>0</v>
      </c>
      <c r="E1381" s="17" t="s">
        <v>0</v>
      </c>
      <c r="F1381" s="19">
        <f>F1380-F1375</f>
        <v>-17800</v>
      </c>
      <c r="G1381" s="19">
        <f>G1380-G1375</f>
        <v>-58258.819999999985</v>
      </c>
      <c r="H1381" s="20">
        <f>H1380-H1375</f>
        <v>40458.82</v>
      </c>
    </row>
    <row r="1382" spans="1:8" x14ac:dyDescent="0.25">
      <c r="A1382" s="16" t="s">
        <v>1605</v>
      </c>
      <c r="B1382" s="17" t="s">
        <v>1606</v>
      </c>
      <c r="C1382" s="17" t="s">
        <v>0</v>
      </c>
      <c r="D1382" s="17" t="s">
        <v>0</v>
      </c>
      <c r="E1382" s="17" t="s">
        <v>0</v>
      </c>
      <c r="F1382" s="8"/>
      <c r="G1382" s="8"/>
      <c r="H1382" s="9"/>
    </row>
    <row r="1383" spans="1:8" x14ac:dyDescent="0.25">
      <c r="A1383" s="21" t="s">
        <v>1607</v>
      </c>
      <c r="B1383" s="17" t="s">
        <v>1193</v>
      </c>
      <c r="C1383" s="17" t="s">
        <v>0</v>
      </c>
      <c r="D1383" s="17" t="s">
        <v>0</v>
      </c>
      <c r="E1383" s="17" t="s">
        <v>0</v>
      </c>
      <c r="F1383" s="8"/>
      <c r="G1383" s="8"/>
      <c r="H1383" s="9"/>
    </row>
    <row r="1384" spans="1:8" x14ac:dyDescent="0.25">
      <c r="A1384" s="22" t="s">
        <v>1608</v>
      </c>
      <c r="B1384" s="17" t="s">
        <v>56</v>
      </c>
      <c r="C1384" s="17" t="s">
        <v>54</v>
      </c>
      <c r="D1384" s="17" t="s">
        <v>4405</v>
      </c>
      <c r="E1384" s="17" t="s">
        <v>4412</v>
      </c>
      <c r="F1384" s="19">
        <v>90300</v>
      </c>
      <c r="G1384" s="19">
        <v>79844.52</v>
      </c>
      <c r="H1384" s="20">
        <v>10455.48</v>
      </c>
    </row>
    <row r="1385" spans="1:8" x14ac:dyDescent="0.25">
      <c r="A1385" s="22" t="s">
        <v>1609</v>
      </c>
      <c r="B1385" s="17" t="s">
        <v>58</v>
      </c>
      <c r="C1385" s="17" t="s">
        <v>54</v>
      </c>
      <c r="D1385" s="17" t="s">
        <v>4405</v>
      </c>
      <c r="E1385" s="17" t="s">
        <v>4412</v>
      </c>
      <c r="F1385" s="19">
        <v>331100</v>
      </c>
      <c r="G1385" s="19">
        <v>304093.95</v>
      </c>
      <c r="H1385" s="20">
        <v>27006.05</v>
      </c>
    </row>
    <row r="1386" spans="1:8" x14ac:dyDescent="0.25">
      <c r="A1386" s="22" t="s">
        <v>1610</v>
      </c>
      <c r="B1386" s="17" t="s">
        <v>1611</v>
      </c>
      <c r="C1386" s="17" t="s">
        <v>54</v>
      </c>
      <c r="D1386" s="17" t="s">
        <v>4405</v>
      </c>
      <c r="E1386" s="17" t="s">
        <v>4412</v>
      </c>
      <c r="F1386" s="19">
        <v>35600</v>
      </c>
      <c r="G1386" s="19">
        <v>35846.160000000003</v>
      </c>
      <c r="H1386" s="20">
        <v>-246.16</v>
      </c>
    </row>
    <row r="1387" spans="1:8" x14ac:dyDescent="0.25">
      <c r="A1387" s="22" t="s">
        <v>1612</v>
      </c>
      <c r="B1387" s="17" t="s">
        <v>60</v>
      </c>
      <c r="C1387" s="17" t="s">
        <v>61</v>
      </c>
      <c r="D1387" s="17" t="s">
        <v>4405</v>
      </c>
      <c r="E1387" s="17" t="s">
        <v>4412</v>
      </c>
      <c r="F1387" s="19">
        <v>7500</v>
      </c>
      <c r="G1387" s="19">
        <v>5857.28</v>
      </c>
      <c r="H1387" s="20">
        <v>1642.72</v>
      </c>
    </row>
    <row r="1388" spans="1:8" x14ac:dyDescent="0.25">
      <c r="A1388" s="22" t="s">
        <v>1613</v>
      </c>
      <c r="B1388" s="17" t="s">
        <v>63</v>
      </c>
      <c r="C1388" s="17" t="s">
        <v>54</v>
      </c>
      <c r="D1388" s="17" t="s">
        <v>4405</v>
      </c>
      <c r="E1388" s="17" t="s">
        <v>4412</v>
      </c>
      <c r="F1388" s="19">
        <v>1000</v>
      </c>
      <c r="G1388" s="19">
        <v>288.55</v>
      </c>
      <c r="H1388" s="20">
        <v>711.45</v>
      </c>
    </row>
    <row r="1389" spans="1:8" x14ac:dyDescent="0.25">
      <c r="A1389" s="22" t="s">
        <v>1614</v>
      </c>
      <c r="B1389" s="17" t="s">
        <v>1615</v>
      </c>
      <c r="C1389" s="17" t="s">
        <v>54</v>
      </c>
      <c r="D1389" s="17" t="s">
        <v>4405</v>
      </c>
      <c r="E1389" s="17" t="s">
        <v>4412</v>
      </c>
      <c r="F1389" s="19">
        <v>1000</v>
      </c>
      <c r="G1389" s="19">
        <v>314.10000000000002</v>
      </c>
      <c r="H1389" s="20">
        <v>685.9</v>
      </c>
    </row>
    <row r="1390" spans="1:8" x14ac:dyDescent="0.25">
      <c r="A1390" s="22" t="s">
        <v>1616</v>
      </c>
      <c r="B1390" s="17" t="s">
        <v>276</v>
      </c>
      <c r="C1390" s="17" t="s">
        <v>66</v>
      </c>
      <c r="D1390" s="17" t="s">
        <v>4405</v>
      </c>
      <c r="E1390" s="17" t="s">
        <v>4412</v>
      </c>
      <c r="F1390" s="19">
        <v>100</v>
      </c>
      <c r="G1390" s="19">
        <v>0</v>
      </c>
      <c r="H1390" s="20">
        <v>100</v>
      </c>
    </row>
    <row r="1391" spans="1:8" x14ac:dyDescent="0.25">
      <c r="A1391" s="22" t="s">
        <v>1617</v>
      </c>
      <c r="B1391" s="17" t="s">
        <v>1299</v>
      </c>
      <c r="C1391" s="17" t="s">
        <v>66</v>
      </c>
      <c r="D1391" s="17" t="s">
        <v>4405</v>
      </c>
      <c r="E1391" s="17" t="s">
        <v>4412</v>
      </c>
      <c r="F1391" s="19">
        <v>17000</v>
      </c>
      <c r="G1391" s="19">
        <v>13849.49</v>
      </c>
      <c r="H1391" s="20">
        <v>3150.51</v>
      </c>
    </row>
    <row r="1392" spans="1:8" x14ac:dyDescent="0.25">
      <c r="A1392" s="22" t="s">
        <v>1618</v>
      </c>
      <c r="B1392" s="17" t="s">
        <v>1619</v>
      </c>
      <c r="C1392" s="17" t="s">
        <v>66</v>
      </c>
      <c r="D1392" s="17" t="s">
        <v>4405</v>
      </c>
      <c r="E1392" s="17" t="s">
        <v>4412</v>
      </c>
      <c r="F1392" s="19">
        <v>1400</v>
      </c>
      <c r="G1392" s="19">
        <v>1419.96</v>
      </c>
      <c r="H1392" s="20">
        <v>-19.96</v>
      </c>
    </row>
    <row r="1393" spans="1:8" x14ac:dyDescent="0.25">
      <c r="A1393" s="22" t="s">
        <v>1620</v>
      </c>
      <c r="B1393" s="17" t="s">
        <v>74</v>
      </c>
      <c r="C1393" s="17" t="s">
        <v>66</v>
      </c>
      <c r="D1393" s="17" t="s">
        <v>4405</v>
      </c>
      <c r="E1393" s="17" t="s">
        <v>4412</v>
      </c>
      <c r="F1393" s="19">
        <v>81000</v>
      </c>
      <c r="G1393" s="19">
        <v>73533.509999999995</v>
      </c>
      <c r="H1393" s="20">
        <v>7466.49</v>
      </c>
    </row>
    <row r="1394" spans="1:8" x14ac:dyDescent="0.25">
      <c r="A1394" s="22" t="s">
        <v>1621</v>
      </c>
      <c r="B1394" s="17" t="s">
        <v>1622</v>
      </c>
      <c r="C1394" s="17" t="s">
        <v>66</v>
      </c>
      <c r="D1394" s="17" t="s">
        <v>4405</v>
      </c>
      <c r="E1394" s="17" t="s">
        <v>4412</v>
      </c>
      <c r="F1394" s="19">
        <v>7400</v>
      </c>
      <c r="G1394" s="19">
        <v>7581.37</v>
      </c>
      <c r="H1394" s="20">
        <v>-181.37</v>
      </c>
    </row>
    <row r="1395" spans="1:8" x14ac:dyDescent="0.25">
      <c r="A1395" s="22" t="s">
        <v>1623</v>
      </c>
      <c r="B1395" s="17" t="s">
        <v>76</v>
      </c>
      <c r="C1395" s="17" t="s">
        <v>66</v>
      </c>
      <c r="D1395" s="17" t="s">
        <v>4405</v>
      </c>
      <c r="E1395" s="17" t="s">
        <v>4412</v>
      </c>
      <c r="F1395" s="19">
        <v>3100</v>
      </c>
      <c r="G1395" s="19">
        <v>2960.7</v>
      </c>
      <c r="H1395" s="20">
        <v>139.30000000000001</v>
      </c>
    </row>
    <row r="1396" spans="1:8" x14ac:dyDescent="0.25">
      <c r="A1396" s="22" t="s">
        <v>1624</v>
      </c>
      <c r="B1396" s="17" t="s">
        <v>1625</v>
      </c>
      <c r="C1396" s="17" t="s">
        <v>66</v>
      </c>
      <c r="D1396" s="17" t="s">
        <v>4405</v>
      </c>
      <c r="E1396" s="17" t="s">
        <v>4412</v>
      </c>
      <c r="F1396" s="19">
        <v>300</v>
      </c>
      <c r="G1396" s="19">
        <v>250.2</v>
      </c>
      <c r="H1396" s="20">
        <v>49.8</v>
      </c>
    </row>
    <row r="1397" spans="1:8" x14ac:dyDescent="0.25">
      <c r="A1397" s="22" t="s">
        <v>1626</v>
      </c>
      <c r="B1397" s="17" t="s">
        <v>27</v>
      </c>
      <c r="C1397" s="17" t="s">
        <v>66</v>
      </c>
      <c r="D1397" s="17" t="s">
        <v>4405</v>
      </c>
      <c r="E1397" s="17" t="s">
        <v>4412</v>
      </c>
      <c r="F1397" s="19">
        <v>4800</v>
      </c>
      <c r="G1397" s="19">
        <v>4099</v>
      </c>
      <c r="H1397" s="20">
        <v>701</v>
      </c>
    </row>
    <row r="1398" spans="1:8" x14ac:dyDescent="0.25">
      <c r="A1398" s="22" t="s">
        <v>1627</v>
      </c>
      <c r="B1398" s="17" t="s">
        <v>1308</v>
      </c>
      <c r="C1398" s="17" t="s">
        <v>66</v>
      </c>
      <c r="D1398" s="17" t="s">
        <v>4405</v>
      </c>
      <c r="E1398" s="17" t="s">
        <v>4412</v>
      </c>
      <c r="F1398" s="19">
        <v>100</v>
      </c>
      <c r="G1398" s="19">
        <v>0</v>
      </c>
      <c r="H1398" s="20">
        <v>100</v>
      </c>
    </row>
    <row r="1399" spans="1:8" x14ac:dyDescent="0.25">
      <c r="A1399" s="22" t="s">
        <v>1628</v>
      </c>
      <c r="B1399" s="17" t="s">
        <v>21</v>
      </c>
      <c r="C1399" s="17" t="s">
        <v>19</v>
      </c>
      <c r="D1399" s="17" t="s">
        <v>4405</v>
      </c>
      <c r="E1399" s="17" t="s">
        <v>4412</v>
      </c>
      <c r="F1399" s="19">
        <v>400</v>
      </c>
      <c r="G1399" s="19">
        <v>103.79</v>
      </c>
      <c r="H1399" s="20">
        <v>296.20999999999998</v>
      </c>
    </row>
    <row r="1400" spans="1:8" x14ac:dyDescent="0.25">
      <c r="A1400" s="22" t="s">
        <v>0</v>
      </c>
      <c r="B1400" s="17" t="s">
        <v>38</v>
      </c>
      <c r="C1400" s="17" t="s">
        <v>0</v>
      </c>
      <c r="D1400" s="17" t="s">
        <v>0</v>
      </c>
      <c r="E1400" s="17" t="s">
        <v>0</v>
      </c>
      <c r="F1400" s="19">
        <f>F1399+F1398+F1397+F1396+F1395+F1394+F1393+F1392+F1391+F1390+F1389+F1388+F1387+F1386+F1385+F1384</f>
        <v>582100</v>
      </c>
      <c r="G1400" s="19">
        <f>G1399+G1398+G1397+G1396+G1395+G1394+G1393+G1392+G1391+G1390+G1389+G1388+G1387+G1386+G1385+G1384</f>
        <v>530042.58000000007</v>
      </c>
      <c r="H1400" s="20">
        <f>H1399+H1398+H1397+H1396+H1395+H1394+H1393+H1392+H1391+H1390+H1389+H1388+H1387+H1386+H1385+H1384</f>
        <v>52057.42</v>
      </c>
    </row>
    <row r="1401" spans="1:8" x14ac:dyDescent="0.25">
      <c r="A1401" s="22" t="s">
        <v>0</v>
      </c>
      <c r="B1401" s="17" t="s">
        <v>42</v>
      </c>
      <c r="C1401" s="17" t="s">
        <v>0</v>
      </c>
      <c r="D1401" s="17" t="s">
        <v>0</v>
      </c>
      <c r="E1401" s="17" t="s">
        <v>0</v>
      </c>
      <c r="F1401" s="19">
        <f>0</f>
        <v>0</v>
      </c>
      <c r="G1401" s="19">
        <f>0</f>
        <v>0</v>
      </c>
      <c r="H1401" s="20">
        <f>0</f>
        <v>0</v>
      </c>
    </row>
    <row r="1402" spans="1:8" x14ac:dyDescent="0.25">
      <c r="A1402" s="22" t="s">
        <v>0</v>
      </c>
      <c r="B1402" s="17" t="s">
        <v>43</v>
      </c>
      <c r="C1402" s="17" t="s">
        <v>0</v>
      </c>
      <c r="D1402" s="17" t="s">
        <v>0</v>
      </c>
      <c r="E1402" s="17" t="s">
        <v>0</v>
      </c>
      <c r="F1402" s="19">
        <f>F1401-F1400</f>
        <v>-582100</v>
      </c>
      <c r="G1402" s="19">
        <f>G1401-G1400</f>
        <v>-530042.58000000007</v>
      </c>
      <c r="H1402" s="20">
        <f>H1401-H1400</f>
        <v>-52057.42</v>
      </c>
    </row>
    <row r="1403" spans="1:8" x14ac:dyDescent="0.25">
      <c r="A1403" s="21" t="s">
        <v>1629</v>
      </c>
      <c r="B1403" s="17" t="s">
        <v>1311</v>
      </c>
      <c r="C1403" s="17" t="s">
        <v>0</v>
      </c>
      <c r="D1403" s="17" t="s">
        <v>0</v>
      </c>
      <c r="E1403" s="17" t="s">
        <v>0</v>
      </c>
      <c r="F1403" s="8"/>
      <c r="G1403" s="8"/>
      <c r="H1403" s="9"/>
    </row>
    <row r="1404" spans="1:8" x14ac:dyDescent="0.25">
      <c r="A1404" s="22" t="s">
        <v>1630</v>
      </c>
      <c r="B1404" s="17" t="s">
        <v>252</v>
      </c>
      <c r="C1404" s="17" t="s">
        <v>253</v>
      </c>
      <c r="D1404" s="17" t="s">
        <v>4409</v>
      </c>
      <c r="E1404" s="17" t="s">
        <v>4425</v>
      </c>
      <c r="F1404" s="19">
        <v>30000</v>
      </c>
      <c r="G1404" s="19">
        <v>608.33000000000004</v>
      </c>
      <c r="H1404" s="20">
        <v>29391.67</v>
      </c>
    </row>
    <row r="1405" spans="1:8" x14ac:dyDescent="0.25">
      <c r="A1405" s="22" t="s">
        <v>1631</v>
      </c>
      <c r="B1405" s="17" t="s">
        <v>1314</v>
      </c>
      <c r="C1405" s="17" t="s">
        <v>253</v>
      </c>
      <c r="D1405" s="17" t="s">
        <v>4409</v>
      </c>
      <c r="E1405" s="17" t="s">
        <v>4425</v>
      </c>
      <c r="F1405" s="19">
        <v>200</v>
      </c>
      <c r="G1405" s="19">
        <v>0</v>
      </c>
      <c r="H1405" s="20">
        <v>200</v>
      </c>
    </row>
    <row r="1406" spans="1:8" x14ac:dyDescent="0.25">
      <c r="A1406" s="22" t="s">
        <v>1632</v>
      </c>
      <c r="B1406" s="17" t="s">
        <v>91</v>
      </c>
      <c r="C1406" s="17" t="s">
        <v>92</v>
      </c>
      <c r="D1406" s="17" t="s">
        <v>4409</v>
      </c>
      <c r="E1406" s="17" t="s">
        <v>4425</v>
      </c>
      <c r="F1406" s="19">
        <v>10000</v>
      </c>
      <c r="G1406" s="19">
        <v>0</v>
      </c>
      <c r="H1406" s="20">
        <v>10000</v>
      </c>
    </row>
    <row r="1407" spans="1:8" x14ac:dyDescent="0.25">
      <c r="A1407" s="22" t="s">
        <v>1633</v>
      </c>
      <c r="B1407" s="17" t="s">
        <v>1537</v>
      </c>
      <c r="C1407" s="17" t="s">
        <v>92</v>
      </c>
      <c r="D1407" s="17" t="s">
        <v>4409</v>
      </c>
      <c r="E1407" s="17" t="s">
        <v>4425</v>
      </c>
      <c r="F1407" s="19">
        <v>100</v>
      </c>
      <c r="G1407" s="19">
        <v>19083.34</v>
      </c>
      <c r="H1407" s="20">
        <v>-18983.34</v>
      </c>
    </row>
    <row r="1408" spans="1:8" x14ac:dyDescent="0.25">
      <c r="A1408" s="22" t="s">
        <v>0</v>
      </c>
      <c r="B1408" s="17" t="s">
        <v>38</v>
      </c>
      <c r="C1408" s="17" t="s">
        <v>0</v>
      </c>
      <c r="D1408" s="17" t="s">
        <v>0</v>
      </c>
      <c r="E1408" s="17" t="s">
        <v>0</v>
      </c>
      <c r="F1408" s="19">
        <f>F1407+F1406+F1405+F1404</f>
        <v>40300</v>
      </c>
      <c r="G1408" s="19">
        <f>G1407+G1406+G1405+G1404</f>
        <v>19691.670000000002</v>
      </c>
      <c r="H1408" s="20">
        <f>H1407+H1406+H1405+H1404</f>
        <v>20608.329999999998</v>
      </c>
    </row>
    <row r="1409" spans="1:8" x14ac:dyDescent="0.25">
      <c r="A1409" s="22" t="s">
        <v>0</v>
      </c>
      <c r="B1409" s="17" t="s">
        <v>42</v>
      </c>
      <c r="C1409" s="17" t="s">
        <v>0</v>
      </c>
      <c r="D1409" s="17" t="s">
        <v>0</v>
      </c>
      <c r="E1409" s="17" t="s">
        <v>0</v>
      </c>
      <c r="F1409" s="19">
        <f>0</f>
        <v>0</v>
      </c>
      <c r="G1409" s="19">
        <f>0</f>
        <v>0</v>
      </c>
      <c r="H1409" s="20">
        <f>0</f>
        <v>0</v>
      </c>
    </row>
    <row r="1410" spans="1:8" x14ac:dyDescent="0.25">
      <c r="A1410" s="22" t="s">
        <v>0</v>
      </c>
      <c r="B1410" s="17" t="s">
        <v>43</v>
      </c>
      <c r="C1410" s="17" t="s">
        <v>0</v>
      </c>
      <c r="D1410" s="17" t="s">
        <v>0</v>
      </c>
      <c r="E1410" s="17" t="s">
        <v>0</v>
      </c>
      <c r="F1410" s="19">
        <f>F1409-F1408</f>
        <v>-40300</v>
      </c>
      <c r="G1410" s="19">
        <f>G1409-G1408</f>
        <v>-19691.670000000002</v>
      </c>
      <c r="H1410" s="20">
        <f>H1409-H1408</f>
        <v>-20608.329999999998</v>
      </c>
    </row>
    <row r="1411" spans="1:8" x14ac:dyDescent="0.25">
      <c r="A1411" s="21" t="s">
        <v>1634</v>
      </c>
      <c r="B1411" s="17" t="s">
        <v>1317</v>
      </c>
      <c r="C1411" s="17" t="s">
        <v>0</v>
      </c>
      <c r="D1411" s="17" t="s">
        <v>0</v>
      </c>
      <c r="E1411" s="17" t="s">
        <v>0</v>
      </c>
      <c r="F1411" s="8"/>
      <c r="G1411" s="8"/>
      <c r="H1411" s="9"/>
    </row>
    <row r="1412" spans="1:8" x14ac:dyDescent="0.25">
      <c r="A1412" s="22" t="s">
        <v>1635</v>
      </c>
      <c r="B1412" s="17" t="s">
        <v>78</v>
      </c>
      <c r="C1412" s="17" t="s">
        <v>79</v>
      </c>
      <c r="D1412" s="17" t="s">
        <v>4409</v>
      </c>
      <c r="E1412" s="17" t="s">
        <v>4425</v>
      </c>
      <c r="F1412" s="19">
        <v>7000</v>
      </c>
      <c r="G1412" s="19">
        <v>1834.07</v>
      </c>
      <c r="H1412" s="20">
        <v>5165.93</v>
      </c>
    </row>
    <row r="1413" spans="1:8" x14ac:dyDescent="0.25">
      <c r="A1413" s="22" t="s">
        <v>1636</v>
      </c>
      <c r="B1413" s="17" t="s">
        <v>1541</v>
      </c>
      <c r="C1413" s="17" t="s">
        <v>79</v>
      </c>
      <c r="D1413" s="17" t="s">
        <v>4409</v>
      </c>
      <c r="E1413" s="17" t="s">
        <v>4425</v>
      </c>
      <c r="F1413" s="19">
        <v>9000</v>
      </c>
      <c r="G1413" s="19">
        <v>4507.08</v>
      </c>
      <c r="H1413" s="20">
        <v>4492.92</v>
      </c>
    </row>
    <row r="1414" spans="1:8" x14ac:dyDescent="0.25">
      <c r="A1414" s="22" t="s">
        <v>1637</v>
      </c>
      <c r="B1414" s="17" t="s">
        <v>836</v>
      </c>
      <c r="C1414" s="17" t="s">
        <v>79</v>
      </c>
      <c r="D1414" s="17" t="s">
        <v>4409</v>
      </c>
      <c r="E1414" s="17" t="s">
        <v>4425</v>
      </c>
      <c r="F1414" s="19">
        <v>6500</v>
      </c>
      <c r="G1414" s="19">
        <v>6045.16</v>
      </c>
      <c r="H1414" s="20">
        <v>454.84</v>
      </c>
    </row>
    <row r="1415" spans="1:8" x14ac:dyDescent="0.25">
      <c r="A1415" s="22" t="s">
        <v>1638</v>
      </c>
      <c r="B1415" s="17" t="s">
        <v>1544</v>
      </c>
      <c r="C1415" s="17" t="s">
        <v>79</v>
      </c>
      <c r="D1415" s="17" t="s">
        <v>4409</v>
      </c>
      <c r="E1415" s="17" t="s">
        <v>4425</v>
      </c>
      <c r="F1415" s="19">
        <v>11000</v>
      </c>
      <c r="G1415" s="19">
        <v>12423.53</v>
      </c>
      <c r="H1415" s="20">
        <v>-1423.53</v>
      </c>
    </row>
    <row r="1416" spans="1:8" x14ac:dyDescent="0.25">
      <c r="A1416" s="22" t="s">
        <v>1639</v>
      </c>
      <c r="B1416" s="17" t="s">
        <v>1546</v>
      </c>
      <c r="C1416" s="17" t="s">
        <v>79</v>
      </c>
      <c r="D1416" s="17" t="s">
        <v>4409</v>
      </c>
      <c r="E1416" s="17" t="s">
        <v>4425</v>
      </c>
      <c r="F1416" s="19">
        <v>1000</v>
      </c>
      <c r="G1416" s="19">
        <v>1842.86</v>
      </c>
      <c r="H1416" s="20">
        <v>-842.86</v>
      </c>
    </row>
    <row r="1417" spans="1:8" x14ac:dyDescent="0.25">
      <c r="A1417" s="22" t="s">
        <v>1640</v>
      </c>
      <c r="B1417" s="17" t="s">
        <v>81</v>
      </c>
      <c r="C1417" s="17" t="s">
        <v>79</v>
      </c>
      <c r="D1417" s="17" t="s">
        <v>4409</v>
      </c>
      <c r="E1417" s="17" t="s">
        <v>4425</v>
      </c>
      <c r="F1417" s="19">
        <v>1500</v>
      </c>
      <c r="G1417" s="19">
        <v>751.67</v>
      </c>
      <c r="H1417" s="20">
        <v>748.33</v>
      </c>
    </row>
    <row r="1418" spans="1:8" x14ac:dyDescent="0.25">
      <c r="A1418" s="22" t="s">
        <v>1641</v>
      </c>
      <c r="B1418" s="17" t="s">
        <v>83</v>
      </c>
      <c r="C1418" s="17" t="s">
        <v>79</v>
      </c>
      <c r="D1418" s="17" t="s">
        <v>4409</v>
      </c>
      <c r="E1418" s="17" t="s">
        <v>4425</v>
      </c>
      <c r="F1418" s="19">
        <v>1000</v>
      </c>
      <c r="G1418" s="19">
        <v>949.14</v>
      </c>
      <c r="H1418" s="20">
        <v>50.86</v>
      </c>
    </row>
    <row r="1419" spans="1:8" x14ac:dyDescent="0.25">
      <c r="A1419" s="22" t="s">
        <v>1642</v>
      </c>
      <c r="B1419" s="17" t="s">
        <v>85</v>
      </c>
      <c r="C1419" s="17" t="s">
        <v>86</v>
      </c>
      <c r="D1419" s="17" t="s">
        <v>4409</v>
      </c>
      <c r="E1419" s="17" t="s">
        <v>4425</v>
      </c>
      <c r="F1419" s="19">
        <v>5000</v>
      </c>
      <c r="G1419" s="19">
        <v>3200.03</v>
      </c>
      <c r="H1419" s="20">
        <v>1799.97</v>
      </c>
    </row>
    <row r="1420" spans="1:8" x14ac:dyDescent="0.25">
      <c r="A1420" s="22" t="s">
        <v>1643</v>
      </c>
      <c r="B1420" s="17" t="s">
        <v>1551</v>
      </c>
      <c r="C1420" s="17" t="s">
        <v>86</v>
      </c>
      <c r="D1420" s="17" t="s">
        <v>4409</v>
      </c>
      <c r="E1420" s="17" t="s">
        <v>4425</v>
      </c>
      <c r="F1420" s="19">
        <v>800</v>
      </c>
      <c r="G1420" s="19">
        <v>439.11</v>
      </c>
      <c r="H1420" s="20">
        <v>360.89</v>
      </c>
    </row>
    <row r="1421" spans="1:8" x14ac:dyDescent="0.25">
      <c r="A1421" s="22" t="s">
        <v>1644</v>
      </c>
      <c r="B1421" s="17" t="s">
        <v>546</v>
      </c>
      <c r="C1421" s="17" t="s">
        <v>79</v>
      </c>
      <c r="D1421" s="17" t="s">
        <v>4409</v>
      </c>
      <c r="E1421" s="17" t="s">
        <v>4425</v>
      </c>
      <c r="F1421" s="19">
        <v>100</v>
      </c>
      <c r="G1421" s="19">
        <v>0</v>
      </c>
      <c r="H1421" s="20">
        <v>100</v>
      </c>
    </row>
    <row r="1422" spans="1:8" x14ac:dyDescent="0.25">
      <c r="A1422" s="22" t="s">
        <v>1645</v>
      </c>
      <c r="B1422" s="17" t="s">
        <v>1554</v>
      </c>
      <c r="C1422" s="17" t="s">
        <v>79</v>
      </c>
      <c r="D1422" s="17" t="s">
        <v>4409</v>
      </c>
      <c r="E1422" s="17" t="s">
        <v>4425</v>
      </c>
      <c r="F1422" s="19">
        <v>10900</v>
      </c>
      <c r="G1422" s="19">
        <v>13026.67</v>
      </c>
      <c r="H1422" s="20">
        <v>-2126.67</v>
      </c>
    </row>
    <row r="1423" spans="1:8" x14ac:dyDescent="0.25">
      <c r="A1423" s="22" t="s">
        <v>1646</v>
      </c>
      <c r="B1423" s="17" t="s">
        <v>1647</v>
      </c>
      <c r="C1423" s="17" t="s">
        <v>79</v>
      </c>
      <c r="D1423" s="17" t="s">
        <v>4409</v>
      </c>
      <c r="E1423" s="17" t="s">
        <v>4425</v>
      </c>
      <c r="F1423" s="19">
        <v>10000</v>
      </c>
      <c r="G1423" s="19">
        <v>16337.38</v>
      </c>
      <c r="H1423" s="20">
        <v>-6337.38</v>
      </c>
    </row>
    <row r="1424" spans="1:8" x14ac:dyDescent="0.25">
      <c r="A1424" s="22" t="s">
        <v>1648</v>
      </c>
      <c r="B1424" s="17" t="s">
        <v>1649</v>
      </c>
      <c r="C1424" s="17" t="s">
        <v>79</v>
      </c>
      <c r="D1424" s="17" t="s">
        <v>4409</v>
      </c>
      <c r="E1424" s="17" t="s">
        <v>4425</v>
      </c>
      <c r="F1424" s="19">
        <v>55000</v>
      </c>
      <c r="G1424" s="19">
        <v>36252.730000000003</v>
      </c>
      <c r="H1424" s="20">
        <v>18747.27</v>
      </c>
    </row>
    <row r="1425" spans="1:8" x14ac:dyDescent="0.25">
      <c r="A1425" s="22" t="s">
        <v>1650</v>
      </c>
      <c r="B1425" s="17" t="s">
        <v>1556</v>
      </c>
      <c r="C1425" s="17" t="s">
        <v>79</v>
      </c>
      <c r="D1425" s="17" t="s">
        <v>4409</v>
      </c>
      <c r="E1425" s="17" t="s">
        <v>4425</v>
      </c>
      <c r="F1425" s="19">
        <v>9000</v>
      </c>
      <c r="G1425" s="19">
        <v>7765.51</v>
      </c>
      <c r="H1425" s="20">
        <v>1234.49</v>
      </c>
    </row>
    <row r="1426" spans="1:8" x14ac:dyDescent="0.25">
      <c r="A1426" s="22" t="s">
        <v>1651</v>
      </c>
      <c r="B1426" s="17" t="s">
        <v>322</v>
      </c>
      <c r="C1426" s="17" t="s">
        <v>79</v>
      </c>
      <c r="D1426" s="17" t="s">
        <v>4409</v>
      </c>
      <c r="E1426" s="17" t="s">
        <v>4425</v>
      </c>
      <c r="F1426" s="19">
        <v>6000</v>
      </c>
      <c r="G1426" s="19">
        <v>427.56</v>
      </c>
      <c r="H1426" s="20">
        <v>5572.44</v>
      </c>
    </row>
    <row r="1427" spans="1:8" x14ac:dyDescent="0.25">
      <c r="A1427" s="22" t="s">
        <v>1652</v>
      </c>
      <c r="B1427" s="17" t="s">
        <v>1559</v>
      </c>
      <c r="C1427" s="17" t="s">
        <v>79</v>
      </c>
      <c r="D1427" s="17" t="s">
        <v>4409</v>
      </c>
      <c r="E1427" s="17" t="s">
        <v>4425</v>
      </c>
      <c r="F1427" s="19">
        <v>500</v>
      </c>
      <c r="G1427" s="19">
        <v>122.5</v>
      </c>
      <c r="H1427" s="20">
        <v>377.5</v>
      </c>
    </row>
    <row r="1428" spans="1:8" x14ac:dyDescent="0.25">
      <c r="A1428" s="22" t="s">
        <v>1653</v>
      </c>
      <c r="B1428" s="17" t="s">
        <v>1561</v>
      </c>
      <c r="C1428" s="17" t="s">
        <v>79</v>
      </c>
      <c r="D1428" s="17" t="s">
        <v>4409</v>
      </c>
      <c r="E1428" s="17" t="s">
        <v>4425</v>
      </c>
      <c r="F1428" s="19">
        <v>5000</v>
      </c>
      <c r="G1428" s="19">
        <v>4446.41</v>
      </c>
      <c r="H1428" s="20">
        <v>553.59</v>
      </c>
    </row>
    <row r="1429" spans="1:8" x14ac:dyDescent="0.25">
      <c r="A1429" s="22" t="s">
        <v>1654</v>
      </c>
      <c r="B1429" s="17" t="s">
        <v>94</v>
      </c>
      <c r="C1429" s="17" t="s">
        <v>95</v>
      </c>
      <c r="D1429" s="17" t="s">
        <v>4409</v>
      </c>
      <c r="E1429" s="17" t="s">
        <v>4425</v>
      </c>
      <c r="F1429" s="19">
        <v>1000</v>
      </c>
      <c r="G1429" s="19">
        <v>0</v>
      </c>
      <c r="H1429" s="20">
        <v>1000</v>
      </c>
    </row>
    <row r="1430" spans="1:8" x14ac:dyDescent="0.25">
      <c r="A1430" s="22" t="s">
        <v>1655</v>
      </c>
      <c r="B1430" s="17" t="s">
        <v>1567</v>
      </c>
      <c r="C1430" s="17" t="s">
        <v>95</v>
      </c>
      <c r="D1430" s="17" t="s">
        <v>4409</v>
      </c>
      <c r="E1430" s="17" t="s">
        <v>4425</v>
      </c>
      <c r="F1430" s="19">
        <v>9000</v>
      </c>
      <c r="G1430" s="19">
        <v>2915.29</v>
      </c>
      <c r="H1430" s="20">
        <v>6084.71</v>
      </c>
    </row>
    <row r="1431" spans="1:8" x14ac:dyDescent="0.25">
      <c r="A1431" s="22" t="s">
        <v>1656</v>
      </c>
      <c r="B1431" s="17" t="s">
        <v>1569</v>
      </c>
      <c r="C1431" s="17" t="s">
        <v>95</v>
      </c>
      <c r="D1431" s="17" t="s">
        <v>4409</v>
      </c>
      <c r="E1431" s="17" t="s">
        <v>4425</v>
      </c>
      <c r="F1431" s="19">
        <v>9000</v>
      </c>
      <c r="G1431" s="19">
        <v>4412.83</v>
      </c>
      <c r="H1431" s="20">
        <v>4587.17</v>
      </c>
    </row>
    <row r="1432" spans="1:8" x14ac:dyDescent="0.25">
      <c r="A1432" s="22" t="s">
        <v>1657</v>
      </c>
      <c r="B1432" s="17" t="s">
        <v>349</v>
      </c>
      <c r="C1432" s="17" t="s">
        <v>95</v>
      </c>
      <c r="D1432" s="17" t="s">
        <v>4409</v>
      </c>
      <c r="E1432" s="17" t="s">
        <v>4425</v>
      </c>
      <c r="F1432" s="19">
        <v>2000</v>
      </c>
      <c r="G1432" s="19">
        <v>0</v>
      </c>
      <c r="H1432" s="20">
        <v>2000</v>
      </c>
    </row>
    <row r="1433" spans="1:8" x14ac:dyDescent="0.25">
      <c r="A1433" s="22" t="s">
        <v>1658</v>
      </c>
      <c r="B1433" s="17" t="s">
        <v>1572</v>
      </c>
      <c r="C1433" s="17" t="s">
        <v>95</v>
      </c>
      <c r="D1433" s="17" t="s">
        <v>4409</v>
      </c>
      <c r="E1433" s="17" t="s">
        <v>4425</v>
      </c>
      <c r="F1433" s="19">
        <v>2000</v>
      </c>
      <c r="G1433" s="19">
        <v>0</v>
      </c>
      <c r="H1433" s="20">
        <v>2000</v>
      </c>
    </row>
    <row r="1434" spans="1:8" x14ac:dyDescent="0.25">
      <c r="A1434" s="22" t="s">
        <v>0</v>
      </c>
      <c r="B1434" s="17" t="s">
        <v>38</v>
      </c>
      <c r="C1434" s="17" t="s">
        <v>0</v>
      </c>
      <c r="D1434" s="17" t="s">
        <v>0</v>
      </c>
      <c r="E1434" s="17" t="s">
        <v>0</v>
      </c>
      <c r="F1434" s="19">
        <f>F1433+F1432+F1431+F1430+F1429+F1428+F1427+F1426+F1425+F1424+F1423+F1422+F1421+F1420+F1419+F1418+F1417+F1416+F1415+F1414+F1413+F1412</f>
        <v>162300</v>
      </c>
      <c r="G1434" s="19">
        <f>G1433+G1432+G1431+G1430+G1429+G1428+G1427+G1426+G1425+G1424+G1423+G1422+G1421+G1420+G1419+G1418+G1417+G1416+G1415+G1414+G1413+G1412</f>
        <v>117699.53000000001</v>
      </c>
      <c r="H1434" s="20">
        <f>H1433+H1432+H1431+H1430+H1429+H1428+H1427+H1426+H1425+H1424+H1423+H1422+H1421+H1420+H1419+H1418+H1417+H1416+H1415+H1414+H1413+H1412</f>
        <v>44600.47</v>
      </c>
    </row>
    <row r="1435" spans="1:8" x14ac:dyDescent="0.25">
      <c r="A1435" s="22" t="s">
        <v>1659</v>
      </c>
      <c r="B1435" s="17" t="s">
        <v>1576</v>
      </c>
      <c r="C1435" s="17" t="s">
        <v>261</v>
      </c>
      <c r="D1435" s="17" t="s">
        <v>4409</v>
      </c>
      <c r="E1435" s="17" t="s">
        <v>4425</v>
      </c>
      <c r="F1435" s="19">
        <v>10000</v>
      </c>
      <c r="G1435" s="19">
        <v>14568.69</v>
      </c>
      <c r="H1435" s="20">
        <v>-4568.6899999999996</v>
      </c>
    </row>
    <row r="1436" spans="1:8" x14ac:dyDescent="0.25">
      <c r="A1436" s="22" t="s">
        <v>1660</v>
      </c>
      <c r="B1436" s="17" t="s">
        <v>1661</v>
      </c>
      <c r="C1436" s="17" t="s">
        <v>261</v>
      </c>
      <c r="D1436" s="17" t="s">
        <v>4409</v>
      </c>
      <c r="E1436" s="17" t="s">
        <v>4425</v>
      </c>
      <c r="F1436" s="19">
        <v>115000</v>
      </c>
      <c r="G1436" s="19">
        <v>133555.68</v>
      </c>
      <c r="H1436" s="20">
        <v>-18555.68</v>
      </c>
    </row>
    <row r="1437" spans="1:8" x14ac:dyDescent="0.25">
      <c r="A1437" s="22" t="s">
        <v>0</v>
      </c>
      <c r="B1437" s="17" t="s">
        <v>42</v>
      </c>
      <c r="C1437" s="17" t="s">
        <v>0</v>
      </c>
      <c r="D1437" s="17" t="s">
        <v>0</v>
      </c>
      <c r="E1437" s="17" t="s">
        <v>0</v>
      </c>
      <c r="F1437" s="19">
        <f>F1436+F1435</f>
        <v>125000</v>
      </c>
      <c r="G1437" s="19">
        <f>G1436+G1435</f>
        <v>148124.37</v>
      </c>
      <c r="H1437" s="20">
        <f>H1436+H1435</f>
        <v>-23124.37</v>
      </c>
    </row>
    <row r="1438" spans="1:8" x14ac:dyDescent="0.25">
      <c r="A1438" s="22" t="s">
        <v>0</v>
      </c>
      <c r="B1438" s="17" t="s">
        <v>43</v>
      </c>
      <c r="C1438" s="17" t="s">
        <v>0</v>
      </c>
      <c r="D1438" s="17" t="s">
        <v>0</v>
      </c>
      <c r="E1438" s="17" t="s">
        <v>0</v>
      </c>
      <c r="F1438" s="19">
        <f>F1437-F1434</f>
        <v>-37300</v>
      </c>
      <c r="G1438" s="19">
        <f>G1437-G1434</f>
        <v>30424.839999999982</v>
      </c>
      <c r="H1438" s="20">
        <f>H1437-H1434</f>
        <v>-67724.84</v>
      </c>
    </row>
    <row r="1439" spans="1:8" x14ac:dyDescent="0.25">
      <c r="A1439" s="21" t="s">
        <v>1662</v>
      </c>
      <c r="B1439" s="17" t="s">
        <v>984</v>
      </c>
      <c r="C1439" s="17" t="s">
        <v>0</v>
      </c>
      <c r="D1439" s="17" t="s">
        <v>0</v>
      </c>
      <c r="E1439" s="17" t="s">
        <v>0</v>
      </c>
      <c r="F1439" s="8"/>
      <c r="G1439" s="8"/>
      <c r="H1439" s="9"/>
    </row>
    <row r="1440" spans="1:8" x14ac:dyDescent="0.25">
      <c r="A1440" s="22" t="s">
        <v>1663</v>
      </c>
      <c r="B1440" s="17" t="s">
        <v>88</v>
      </c>
      <c r="C1440" s="17" t="s">
        <v>89</v>
      </c>
      <c r="D1440" s="17" t="s">
        <v>4409</v>
      </c>
      <c r="E1440" s="17" t="s">
        <v>4425</v>
      </c>
      <c r="F1440" s="19">
        <v>11000</v>
      </c>
      <c r="G1440" s="19">
        <v>8914.94</v>
      </c>
      <c r="H1440" s="20">
        <v>2085.06</v>
      </c>
    </row>
    <row r="1441" spans="1:8" x14ac:dyDescent="0.25">
      <c r="A1441" s="22" t="s">
        <v>1664</v>
      </c>
      <c r="B1441" s="17" t="s">
        <v>1584</v>
      </c>
      <c r="C1441" s="17" t="s">
        <v>89</v>
      </c>
      <c r="D1441" s="17" t="s">
        <v>4409</v>
      </c>
      <c r="E1441" s="17" t="s">
        <v>4425</v>
      </c>
      <c r="F1441" s="19">
        <v>33000</v>
      </c>
      <c r="G1441" s="19">
        <v>27134.23</v>
      </c>
      <c r="H1441" s="20">
        <v>5865.77</v>
      </c>
    </row>
    <row r="1442" spans="1:8" x14ac:dyDescent="0.25">
      <c r="A1442" s="22" t="s">
        <v>1665</v>
      </c>
      <c r="B1442" s="17" t="s">
        <v>328</v>
      </c>
      <c r="C1442" s="17" t="s">
        <v>86</v>
      </c>
      <c r="D1442" s="17" t="s">
        <v>4409</v>
      </c>
      <c r="E1442" s="17" t="s">
        <v>4425</v>
      </c>
      <c r="F1442" s="19">
        <v>1000</v>
      </c>
      <c r="G1442" s="19">
        <v>0</v>
      </c>
      <c r="H1442" s="20">
        <v>1000</v>
      </c>
    </row>
    <row r="1443" spans="1:8" x14ac:dyDescent="0.25">
      <c r="A1443" s="22" t="s">
        <v>1666</v>
      </c>
      <c r="B1443" s="17" t="s">
        <v>1587</v>
      </c>
      <c r="C1443" s="17" t="s">
        <v>86</v>
      </c>
      <c r="D1443" s="17" t="s">
        <v>4409</v>
      </c>
      <c r="E1443" s="17" t="s">
        <v>4425</v>
      </c>
      <c r="F1443" s="19">
        <v>5000</v>
      </c>
      <c r="G1443" s="19">
        <v>5901.64</v>
      </c>
      <c r="H1443" s="20">
        <v>-901.64</v>
      </c>
    </row>
    <row r="1444" spans="1:8" x14ac:dyDescent="0.25">
      <c r="A1444" s="22" t="s">
        <v>1667</v>
      </c>
      <c r="B1444" s="17" t="s">
        <v>1668</v>
      </c>
      <c r="C1444" s="17" t="s">
        <v>19</v>
      </c>
      <c r="D1444" s="17" t="s">
        <v>4409</v>
      </c>
      <c r="E1444" s="17" t="s">
        <v>4425</v>
      </c>
      <c r="F1444" s="19">
        <v>100</v>
      </c>
      <c r="G1444" s="19">
        <v>0</v>
      </c>
      <c r="H1444" s="20">
        <v>100</v>
      </c>
    </row>
    <row r="1445" spans="1:8" x14ac:dyDescent="0.25">
      <c r="A1445" s="22" t="s">
        <v>1669</v>
      </c>
      <c r="B1445" s="17" t="s">
        <v>1589</v>
      </c>
      <c r="C1445" s="17" t="s">
        <v>19</v>
      </c>
      <c r="D1445" s="17" t="s">
        <v>4409</v>
      </c>
      <c r="E1445" s="17" t="s">
        <v>4425</v>
      </c>
      <c r="F1445" s="19">
        <v>600</v>
      </c>
      <c r="G1445" s="19">
        <v>159.12</v>
      </c>
      <c r="H1445" s="20">
        <v>440.88</v>
      </c>
    </row>
    <row r="1446" spans="1:8" x14ac:dyDescent="0.25">
      <c r="A1446" s="22" t="s">
        <v>1670</v>
      </c>
      <c r="B1446" s="17" t="s">
        <v>99</v>
      </c>
      <c r="C1446" s="17" t="s">
        <v>19</v>
      </c>
      <c r="D1446" s="17" t="s">
        <v>4409</v>
      </c>
      <c r="E1446" s="17" t="s">
        <v>4425</v>
      </c>
      <c r="F1446" s="19">
        <v>20000</v>
      </c>
      <c r="G1446" s="19">
        <v>19572.599999999999</v>
      </c>
      <c r="H1446" s="20">
        <v>427.4</v>
      </c>
    </row>
    <row r="1447" spans="1:8" x14ac:dyDescent="0.25">
      <c r="A1447" s="22" t="s">
        <v>1671</v>
      </c>
      <c r="B1447" s="17" t="s">
        <v>1592</v>
      </c>
      <c r="C1447" s="17" t="s">
        <v>19</v>
      </c>
      <c r="D1447" s="17" t="s">
        <v>4409</v>
      </c>
      <c r="E1447" s="17" t="s">
        <v>4425</v>
      </c>
      <c r="F1447" s="19">
        <v>30000</v>
      </c>
      <c r="G1447" s="19">
        <v>23712.2</v>
      </c>
      <c r="H1447" s="20">
        <v>6287.8</v>
      </c>
    </row>
    <row r="1448" spans="1:8" x14ac:dyDescent="0.25">
      <c r="A1448" s="22" t="s">
        <v>1672</v>
      </c>
      <c r="B1448" s="17" t="s">
        <v>101</v>
      </c>
      <c r="C1448" s="17" t="s">
        <v>19</v>
      </c>
      <c r="D1448" s="17" t="s">
        <v>4409</v>
      </c>
      <c r="E1448" s="17" t="s">
        <v>4425</v>
      </c>
      <c r="F1448" s="19">
        <v>10000</v>
      </c>
      <c r="G1448" s="19">
        <v>21778.47</v>
      </c>
      <c r="H1448" s="20">
        <v>-11778.47</v>
      </c>
    </row>
    <row r="1449" spans="1:8" x14ac:dyDescent="0.25">
      <c r="A1449" s="22" t="s">
        <v>1673</v>
      </c>
      <c r="B1449" s="17" t="s">
        <v>1595</v>
      </c>
      <c r="C1449" s="17" t="s">
        <v>19</v>
      </c>
      <c r="D1449" s="17" t="s">
        <v>4409</v>
      </c>
      <c r="E1449" s="17" t="s">
        <v>4425</v>
      </c>
      <c r="F1449" s="19">
        <v>22000</v>
      </c>
      <c r="G1449" s="19">
        <v>22018.45</v>
      </c>
      <c r="H1449" s="20">
        <v>-18.45</v>
      </c>
    </row>
    <row r="1450" spans="1:8" x14ac:dyDescent="0.25">
      <c r="A1450" s="22" t="s">
        <v>1674</v>
      </c>
      <c r="B1450" s="17" t="s">
        <v>107</v>
      </c>
      <c r="C1450" s="17" t="s">
        <v>19</v>
      </c>
      <c r="D1450" s="17" t="s">
        <v>4409</v>
      </c>
      <c r="E1450" s="17" t="s">
        <v>4425</v>
      </c>
      <c r="F1450" s="19">
        <v>13000</v>
      </c>
      <c r="G1450" s="19">
        <v>7416.83</v>
      </c>
      <c r="H1450" s="20">
        <v>5583.17</v>
      </c>
    </row>
    <row r="1451" spans="1:8" x14ac:dyDescent="0.25">
      <c r="A1451" s="22" t="s">
        <v>1675</v>
      </c>
      <c r="B1451" s="17" t="s">
        <v>1598</v>
      </c>
      <c r="C1451" s="17" t="s">
        <v>19</v>
      </c>
      <c r="D1451" s="17" t="s">
        <v>4409</v>
      </c>
      <c r="E1451" s="17" t="s">
        <v>4425</v>
      </c>
      <c r="F1451" s="19">
        <v>5000</v>
      </c>
      <c r="G1451" s="19">
        <v>5042.1000000000004</v>
      </c>
      <c r="H1451" s="20">
        <v>-42.1</v>
      </c>
    </row>
    <row r="1452" spans="1:8" x14ac:dyDescent="0.25">
      <c r="A1452" s="22" t="s">
        <v>0</v>
      </c>
      <c r="B1452" s="17" t="s">
        <v>38</v>
      </c>
      <c r="C1452" s="17" t="s">
        <v>0</v>
      </c>
      <c r="D1452" s="17" t="s">
        <v>0</v>
      </c>
      <c r="E1452" s="17" t="s">
        <v>0</v>
      </c>
      <c r="F1452" s="19">
        <f>F1451+F1450+F1449+F1448+F1447+F1446+F1445+F1444+F1443+F1442+F1441+F1440</f>
        <v>150700</v>
      </c>
      <c r="G1452" s="19">
        <f>G1451+G1450+G1449+G1448+G1447+G1446+G1445+G1444+G1443+G1442+G1441+G1440</f>
        <v>141650.57999999999</v>
      </c>
      <c r="H1452" s="20">
        <f>H1451+H1450+H1449+H1448+H1447+H1446+H1445+H1444+H1443+H1442+H1441+H1440</f>
        <v>9049.42</v>
      </c>
    </row>
    <row r="1453" spans="1:8" x14ac:dyDescent="0.25">
      <c r="A1453" s="22" t="s">
        <v>1676</v>
      </c>
      <c r="B1453" s="17" t="s">
        <v>1369</v>
      </c>
      <c r="C1453" s="17" t="s">
        <v>261</v>
      </c>
      <c r="D1453" s="17" t="s">
        <v>4405</v>
      </c>
      <c r="E1453" s="17" t="s">
        <v>4412</v>
      </c>
      <c r="F1453" s="19">
        <v>168000</v>
      </c>
      <c r="G1453" s="19">
        <v>109928.42</v>
      </c>
      <c r="H1453" s="20">
        <v>58071.58</v>
      </c>
    </row>
    <row r="1454" spans="1:8" x14ac:dyDescent="0.25">
      <c r="A1454" s="22" t="s">
        <v>1677</v>
      </c>
      <c r="B1454" s="17" t="s">
        <v>1604</v>
      </c>
      <c r="C1454" s="17" t="s">
        <v>261</v>
      </c>
      <c r="D1454" s="17" t="s">
        <v>4409</v>
      </c>
      <c r="E1454" s="17" t="s">
        <v>4425</v>
      </c>
      <c r="F1454" s="19">
        <v>5000</v>
      </c>
      <c r="G1454" s="19">
        <v>19857.38</v>
      </c>
      <c r="H1454" s="20">
        <v>-14857.38</v>
      </c>
    </row>
    <row r="1455" spans="1:8" x14ac:dyDescent="0.25">
      <c r="A1455" s="22" t="s">
        <v>0</v>
      </c>
      <c r="B1455" s="17" t="s">
        <v>42</v>
      </c>
      <c r="C1455" s="17" t="s">
        <v>0</v>
      </c>
      <c r="D1455" s="17" t="s">
        <v>0</v>
      </c>
      <c r="E1455" s="17" t="s">
        <v>0</v>
      </c>
      <c r="F1455" s="19">
        <f>F1454+F1453</f>
        <v>173000</v>
      </c>
      <c r="G1455" s="19">
        <f>G1454+G1453</f>
        <v>129785.8</v>
      </c>
      <c r="H1455" s="20">
        <f>H1454+H1453</f>
        <v>43214.200000000004</v>
      </c>
    </row>
    <row r="1456" spans="1:8" x14ac:dyDescent="0.25">
      <c r="A1456" s="22" t="s">
        <v>0</v>
      </c>
      <c r="B1456" s="17" t="s">
        <v>43</v>
      </c>
      <c r="C1456" s="17" t="s">
        <v>0</v>
      </c>
      <c r="D1456" s="17" t="s">
        <v>0</v>
      </c>
      <c r="E1456" s="17" t="s">
        <v>0</v>
      </c>
      <c r="F1456" s="19">
        <f>F1455-F1452</f>
        <v>22300</v>
      </c>
      <c r="G1456" s="19">
        <f>G1455-G1452</f>
        <v>-11864.779999999984</v>
      </c>
      <c r="H1456" s="20">
        <f>H1455-H1452</f>
        <v>34164.780000000006</v>
      </c>
    </row>
    <row r="1457" spans="1:8" x14ac:dyDescent="0.25">
      <c r="A1457" s="16" t="s">
        <v>1678</v>
      </c>
      <c r="B1457" s="17" t="s">
        <v>1679</v>
      </c>
      <c r="C1457" s="17" t="s">
        <v>0</v>
      </c>
      <c r="D1457" s="17" t="s">
        <v>0</v>
      </c>
      <c r="E1457" s="17" t="s">
        <v>0</v>
      </c>
      <c r="F1457" s="8"/>
      <c r="G1457" s="8"/>
      <c r="H1457" s="9"/>
    </row>
    <row r="1458" spans="1:8" x14ac:dyDescent="0.25">
      <c r="A1458" s="18" t="s">
        <v>1680</v>
      </c>
      <c r="B1458" s="17" t="s">
        <v>1681</v>
      </c>
      <c r="C1458" s="17" t="s">
        <v>243</v>
      </c>
      <c r="D1458" s="17" t="s">
        <v>4410</v>
      </c>
      <c r="E1458" s="17" t="s">
        <v>4437</v>
      </c>
      <c r="F1458" s="19">
        <v>25000</v>
      </c>
      <c r="G1458" s="19">
        <v>21250</v>
      </c>
      <c r="H1458" s="20">
        <v>3750</v>
      </c>
    </row>
    <row r="1459" spans="1:8" x14ac:dyDescent="0.25">
      <c r="A1459" s="18" t="s">
        <v>0</v>
      </c>
      <c r="B1459" s="17" t="s">
        <v>38</v>
      </c>
      <c r="C1459" s="17" t="s">
        <v>0</v>
      </c>
      <c r="D1459" s="17" t="s">
        <v>0</v>
      </c>
      <c r="E1459" s="17" t="s">
        <v>0</v>
      </c>
      <c r="F1459" s="19">
        <f>F1458</f>
        <v>25000</v>
      </c>
      <c r="G1459" s="19">
        <f>G1458</f>
        <v>21250</v>
      </c>
      <c r="H1459" s="20">
        <f>H1458</f>
        <v>3750</v>
      </c>
    </row>
    <row r="1460" spans="1:8" x14ac:dyDescent="0.25">
      <c r="A1460" s="18" t="s">
        <v>0</v>
      </c>
      <c r="B1460" s="17" t="s">
        <v>42</v>
      </c>
      <c r="C1460" s="17" t="s">
        <v>0</v>
      </c>
      <c r="D1460" s="17" t="s">
        <v>0</v>
      </c>
      <c r="E1460" s="17" t="s">
        <v>0</v>
      </c>
      <c r="F1460" s="19">
        <f>0</f>
        <v>0</v>
      </c>
      <c r="G1460" s="19">
        <f>0</f>
        <v>0</v>
      </c>
      <c r="H1460" s="20">
        <f>0</f>
        <v>0</v>
      </c>
    </row>
    <row r="1461" spans="1:8" x14ac:dyDescent="0.25">
      <c r="A1461" s="18" t="s">
        <v>0</v>
      </c>
      <c r="B1461" s="17" t="s">
        <v>43</v>
      </c>
      <c r="C1461" s="17" t="s">
        <v>0</v>
      </c>
      <c r="D1461" s="17" t="s">
        <v>0</v>
      </c>
      <c r="E1461" s="17" t="s">
        <v>0</v>
      </c>
      <c r="F1461" s="19">
        <f>F1460-F1459</f>
        <v>-25000</v>
      </c>
      <c r="G1461" s="19">
        <f>G1460-G1459</f>
        <v>-21250</v>
      </c>
      <c r="H1461" s="20">
        <f>H1460-H1459</f>
        <v>-3750</v>
      </c>
    </row>
    <row r="1462" spans="1:8" x14ac:dyDescent="0.25">
      <c r="A1462" s="14" t="s">
        <v>1682</v>
      </c>
      <c r="B1462" s="15" t="s">
        <v>1683</v>
      </c>
      <c r="C1462" s="15" t="s">
        <v>0</v>
      </c>
      <c r="D1462" s="15" t="s">
        <v>0</v>
      </c>
      <c r="E1462" s="15" t="s">
        <v>0</v>
      </c>
      <c r="F1462" s="8"/>
      <c r="G1462" s="8"/>
      <c r="H1462" s="9"/>
    </row>
    <row r="1463" spans="1:8" x14ac:dyDescent="0.25">
      <c r="A1463" s="16" t="s">
        <v>1684</v>
      </c>
      <c r="B1463" s="17" t="s">
        <v>1685</v>
      </c>
      <c r="C1463" s="17" t="s">
        <v>0</v>
      </c>
      <c r="D1463" s="17" t="s">
        <v>0</v>
      </c>
      <c r="E1463" s="17" t="s">
        <v>0</v>
      </c>
      <c r="F1463" s="8"/>
      <c r="G1463" s="8"/>
      <c r="H1463" s="9"/>
    </row>
    <row r="1464" spans="1:8" x14ac:dyDescent="0.25">
      <c r="A1464" s="18" t="s">
        <v>1686</v>
      </c>
      <c r="B1464" s="17" t="s">
        <v>1081</v>
      </c>
      <c r="C1464" s="17" t="s">
        <v>243</v>
      </c>
      <c r="D1464" s="17" t="s">
        <v>4411</v>
      </c>
      <c r="E1464" s="17" t="s">
        <v>4425</v>
      </c>
      <c r="F1464" s="19">
        <v>18200</v>
      </c>
      <c r="G1464" s="19">
        <v>16721</v>
      </c>
      <c r="H1464" s="20">
        <v>1479</v>
      </c>
    </row>
    <row r="1465" spans="1:8" x14ac:dyDescent="0.25">
      <c r="A1465" s="18" t="s">
        <v>1687</v>
      </c>
      <c r="B1465" s="17" t="s">
        <v>1688</v>
      </c>
      <c r="C1465" s="17" t="s">
        <v>19</v>
      </c>
      <c r="D1465" s="17" t="s">
        <v>4411</v>
      </c>
      <c r="E1465" s="17" t="s">
        <v>4425</v>
      </c>
      <c r="F1465" s="19">
        <v>7300</v>
      </c>
      <c r="G1465" s="19">
        <v>7300</v>
      </c>
      <c r="H1465" s="20">
        <v>0</v>
      </c>
    </row>
    <row r="1466" spans="1:8" x14ac:dyDescent="0.25">
      <c r="A1466" s="18" t="s">
        <v>0</v>
      </c>
      <c r="B1466" s="17" t="s">
        <v>38</v>
      </c>
      <c r="C1466" s="17" t="s">
        <v>0</v>
      </c>
      <c r="D1466" s="17" t="s">
        <v>0</v>
      </c>
      <c r="E1466" s="17" t="s">
        <v>0</v>
      </c>
      <c r="F1466" s="19">
        <f>F1465+F1464</f>
        <v>25500</v>
      </c>
      <c r="G1466" s="19">
        <f>G1465+G1464</f>
        <v>24021</v>
      </c>
      <c r="H1466" s="20">
        <f>H1465+H1464</f>
        <v>1479</v>
      </c>
    </row>
    <row r="1467" spans="1:8" x14ac:dyDescent="0.25">
      <c r="A1467" s="18" t="s">
        <v>0</v>
      </c>
      <c r="B1467" s="17" t="s">
        <v>42</v>
      </c>
      <c r="C1467" s="17" t="s">
        <v>0</v>
      </c>
      <c r="D1467" s="17" t="s">
        <v>0</v>
      </c>
      <c r="E1467" s="17" t="s">
        <v>0</v>
      </c>
      <c r="F1467" s="19">
        <f>0</f>
        <v>0</v>
      </c>
      <c r="G1467" s="19">
        <f>0</f>
        <v>0</v>
      </c>
      <c r="H1467" s="20">
        <f>0</f>
        <v>0</v>
      </c>
    </row>
    <row r="1468" spans="1:8" x14ac:dyDescent="0.25">
      <c r="A1468" s="18" t="s">
        <v>0</v>
      </c>
      <c r="B1468" s="17" t="s">
        <v>43</v>
      </c>
      <c r="C1468" s="17" t="s">
        <v>0</v>
      </c>
      <c r="D1468" s="17" t="s">
        <v>0</v>
      </c>
      <c r="E1468" s="17" t="s">
        <v>0</v>
      </c>
      <c r="F1468" s="19">
        <f>F1467-F1466</f>
        <v>-25500</v>
      </c>
      <c r="G1468" s="19">
        <f>G1467-G1466</f>
        <v>-24021</v>
      </c>
      <c r="H1468" s="20">
        <f>H1467-H1466</f>
        <v>-1479</v>
      </c>
    </row>
    <row r="1469" spans="1:8" x14ac:dyDescent="0.25">
      <c r="A1469" s="14" t="s">
        <v>1689</v>
      </c>
      <c r="B1469" s="15" t="s">
        <v>1690</v>
      </c>
      <c r="C1469" s="15" t="s">
        <v>0</v>
      </c>
      <c r="D1469" s="15" t="s">
        <v>0</v>
      </c>
      <c r="E1469" s="15" t="s">
        <v>0</v>
      </c>
      <c r="F1469" s="8"/>
      <c r="G1469" s="8"/>
      <c r="H1469" s="9"/>
    </row>
    <row r="1470" spans="1:8" x14ac:dyDescent="0.25">
      <c r="A1470" s="16" t="s">
        <v>1691</v>
      </c>
      <c r="B1470" s="17" t="s">
        <v>1690</v>
      </c>
      <c r="C1470" s="17" t="s">
        <v>0</v>
      </c>
      <c r="D1470" s="17" t="s">
        <v>0</v>
      </c>
      <c r="E1470" s="17" t="s">
        <v>0</v>
      </c>
      <c r="F1470" s="8"/>
      <c r="G1470" s="8"/>
      <c r="H1470" s="9"/>
    </row>
    <row r="1471" spans="1:8" x14ac:dyDescent="0.25">
      <c r="A1471" s="18" t="s">
        <v>1692</v>
      </c>
      <c r="B1471" s="17" t="s">
        <v>1693</v>
      </c>
      <c r="C1471" s="17" t="s">
        <v>54</v>
      </c>
      <c r="D1471" s="17" t="s">
        <v>4405</v>
      </c>
      <c r="E1471" s="17" t="s">
        <v>4412</v>
      </c>
      <c r="F1471" s="19">
        <v>250000</v>
      </c>
      <c r="G1471" s="19">
        <v>255487.73</v>
      </c>
      <c r="H1471" s="20">
        <v>-5487.73</v>
      </c>
    </row>
    <row r="1472" spans="1:8" x14ac:dyDescent="0.25">
      <c r="A1472" s="18" t="s">
        <v>1694</v>
      </c>
      <c r="B1472" s="17" t="s">
        <v>1695</v>
      </c>
      <c r="C1472" s="17" t="s">
        <v>54</v>
      </c>
      <c r="D1472" s="17" t="s">
        <v>4405</v>
      </c>
      <c r="E1472" s="17" t="s">
        <v>4412</v>
      </c>
      <c r="F1472" s="19">
        <v>700000</v>
      </c>
      <c r="G1472" s="19">
        <v>747364.75</v>
      </c>
      <c r="H1472" s="20">
        <v>-47364.75</v>
      </c>
    </row>
    <row r="1473" spans="1:8" x14ac:dyDescent="0.25">
      <c r="A1473" s="18" t="s">
        <v>1696</v>
      </c>
      <c r="B1473" s="17" t="s">
        <v>1697</v>
      </c>
      <c r="C1473" s="17" t="s">
        <v>66</v>
      </c>
      <c r="D1473" s="17" t="s">
        <v>4405</v>
      </c>
      <c r="E1473" s="17" t="s">
        <v>4412</v>
      </c>
      <c r="F1473" s="19">
        <v>10000</v>
      </c>
      <c r="G1473" s="19">
        <v>9347.27</v>
      </c>
      <c r="H1473" s="20">
        <v>652.73</v>
      </c>
    </row>
    <row r="1474" spans="1:8" x14ac:dyDescent="0.25">
      <c r="A1474" s="18" t="s">
        <v>1698</v>
      </c>
      <c r="B1474" s="17" t="s">
        <v>1699</v>
      </c>
      <c r="C1474" s="17" t="s">
        <v>66</v>
      </c>
      <c r="D1474" s="17" t="s">
        <v>4405</v>
      </c>
      <c r="E1474" s="17" t="s">
        <v>4412</v>
      </c>
      <c r="F1474" s="19">
        <v>27500</v>
      </c>
      <c r="G1474" s="19">
        <v>30825.56</v>
      </c>
      <c r="H1474" s="20">
        <v>-3325.56</v>
      </c>
    </row>
    <row r="1475" spans="1:8" x14ac:dyDescent="0.25">
      <c r="A1475" s="18" t="s">
        <v>1700</v>
      </c>
      <c r="B1475" s="17" t="s">
        <v>1701</v>
      </c>
      <c r="C1475" s="17" t="s">
        <v>66</v>
      </c>
      <c r="D1475" s="17" t="s">
        <v>4405</v>
      </c>
      <c r="E1475" s="17" t="s">
        <v>4412</v>
      </c>
      <c r="F1475" s="19">
        <v>47000</v>
      </c>
      <c r="G1475" s="19">
        <v>82972.06</v>
      </c>
      <c r="H1475" s="20">
        <v>-35972.06</v>
      </c>
    </row>
    <row r="1476" spans="1:8" x14ac:dyDescent="0.25">
      <c r="A1476" s="18" t="s">
        <v>1702</v>
      </c>
      <c r="B1476" s="17" t="s">
        <v>1703</v>
      </c>
      <c r="C1476" s="17" t="s">
        <v>66</v>
      </c>
      <c r="D1476" s="17" t="s">
        <v>4405</v>
      </c>
      <c r="E1476" s="17" t="s">
        <v>4412</v>
      </c>
      <c r="F1476" s="19">
        <v>147000</v>
      </c>
      <c r="G1476" s="19">
        <v>111381.21</v>
      </c>
      <c r="H1476" s="20">
        <v>35618.79</v>
      </c>
    </row>
    <row r="1477" spans="1:8" x14ac:dyDescent="0.25">
      <c r="A1477" s="18" t="s">
        <v>1704</v>
      </c>
      <c r="B1477" s="17" t="s">
        <v>76</v>
      </c>
      <c r="C1477" s="17" t="s">
        <v>66</v>
      </c>
      <c r="D1477" s="17" t="s">
        <v>4405</v>
      </c>
      <c r="E1477" s="17" t="s">
        <v>4412</v>
      </c>
      <c r="F1477" s="19">
        <v>10000</v>
      </c>
      <c r="G1477" s="19">
        <v>7859.58</v>
      </c>
      <c r="H1477" s="20">
        <v>2140.42</v>
      </c>
    </row>
    <row r="1478" spans="1:8" x14ac:dyDescent="0.25">
      <c r="A1478" s="18" t="s">
        <v>0</v>
      </c>
      <c r="B1478" s="17" t="s">
        <v>38</v>
      </c>
      <c r="C1478" s="17" t="s">
        <v>0</v>
      </c>
      <c r="D1478" s="17" t="s">
        <v>0</v>
      </c>
      <c r="E1478" s="17" t="s">
        <v>0</v>
      </c>
      <c r="F1478" s="19">
        <f>F1477+F1476+F1475+F1474+F1473+F1472+F1471</f>
        <v>1191500</v>
      </c>
      <c r="G1478" s="19">
        <f>G1477+G1476+G1475+G1474+G1473+G1472+G1471</f>
        <v>1245238.1599999999</v>
      </c>
      <c r="H1478" s="20">
        <f>H1477+H1476+H1475+H1474+H1473+H1472+H1471</f>
        <v>-53738.16</v>
      </c>
    </row>
    <row r="1479" spans="1:8" x14ac:dyDescent="0.25">
      <c r="A1479" s="18" t="s">
        <v>1705</v>
      </c>
      <c r="B1479" s="17" t="s">
        <v>1706</v>
      </c>
      <c r="C1479" s="17" t="s">
        <v>177</v>
      </c>
      <c r="D1479" s="17" t="s">
        <v>4405</v>
      </c>
      <c r="E1479" s="17" t="s">
        <v>4412</v>
      </c>
      <c r="F1479" s="19">
        <v>100</v>
      </c>
      <c r="G1479" s="19">
        <v>0</v>
      </c>
      <c r="H1479" s="20">
        <v>100</v>
      </c>
    </row>
    <row r="1480" spans="1:8" x14ac:dyDescent="0.25">
      <c r="A1480" s="18" t="s">
        <v>1707</v>
      </c>
      <c r="B1480" s="17" t="s">
        <v>1708</v>
      </c>
      <c r="C1480" s="17" t="s">
        <v>177</v>
      </c>
      <c r="D1480" s="17" t="s">
        <v>4405</v>
      </c>
      <c r="E1480" s="17" t="s">
        <v>4412</v>
      </c>
      <c r="F1480" s="19">
        <v>10000</v>
      </c>
      <c r="G1480" s="19">
        <v>44212.02</v>
      </c>
      <c r="H1480" s="20">
        <v>-34212.019999999997</v>
      </c>
    </row>
    <row r="1481" spans="1:8" x14ac:dyDescent="0.25">
      <c r="A1481" s="18" t="s">
        <v>0</v>
      </c>
      <c r="B1481" s="17" t="s">
        <v>42</v>
      </c>
      <c r="C1481" s="17" t="s">
        <v>0</v>
      </c>
      <c r="D1481" s="17" t="s">
        <v>0</v>
      </c>
      <c r="E1481" s="17" t="s">
        <v>0</v>
      </c>
      <c r="F1481" s="19">
        <f>F1480+F1479</f>
        <v>10100</v>
      </c>
      <c r="G1481" s="19">
        <f>G1480+G1479</f>
        <v>44212.02</v>
      </c>
      <c r="H1481" s="20">
        <f>H1480+H1479</f>
        <v>-34112.019999999997</v>
      </c>
    </row>
    <row r="1482" spans="1:8" x14ac:dyDescent="0.25">
      <c r="A1482" s="18" t="s">
        <v>0</v>
      </c>
      <c r="B1482" s="17" t="s">
        <v>43</v>
      </c>
      <c r="C1482" s="17" t="s">
        <v>0</v>
      </c>
      <c r="D1482" s="17" t="s">
        <v>0</v>
      </c>
      <c r="E1482" s="17" t="s">
        <v>0</v>
      </c>
      <c r="F1482" s="19">
        <f>F1481-F1478</f>
        <v>-1181400</v>
      </c>
      <c r="G1482" s="19">
        <f>G1481-G1478</f>
        <v>-1201026.1399999999</v>
      </c>
      <c r="H1482" s="20">
        <f>H1481-H1478</f>
        <v>19626.140000000007</v>
      </c>
    </row>
    <row r="1483" spans="1:8" x14ac:dyDescent="0.25">
      <c r="A1483" s="12" t="s">
        <v>1709</v>
      </c>
      <c r="B1483" s="13" t="s">
        <v>1710</v>
      </c>
      <c r="C1483" s="13" t="s">
        <v>0</v>
      </c>
      <c r="D1483" s="13" t="s">
        <v>0</v>
      </c>
      <c r="E1483" s="13" t="s">
        <v>0</v>
      </c>
      <c r="F1483" s="8"/>
      <c r="G1483" s="8"/>
      <c r="H1483" s="9"/>
    </row>
    <row r="1484" spans="1:8" x14ac:dyDescent="0.25">
      <c r="A1484" s="14" t="s">
        <v>1711</v>
      </c>
      <c r="B1484" s="15" t="s">
        <v>1712</v>
      </c>
      <c r="C1484" s="15" t="s">
        <v>0</v>
      </c>
      <c r="D1484" s="15" t="s">
        <v>0</v>
      </c>
      <c r="E1484" s="15" t="s">
        <v>0</v>
      </c>
      <c r="F1484" s="8"/>
      <c r="G1484" s="8"/>
      <c r="H1484" s="9"/>
    </row>
    <row r="1485" spans="1:8" x14ac:dyDescent="0.25">
      <c r="A1485" s="16" t="s">
        <v>1713</v>
      </c>
      <c r="B1485" s="17" t="s">
        <v>1714</v>
      </c>
      <c r="C1485" s="17" t="s">
        <v>0</v>
      </c>
      <c r="D1485" s="17" t="s">
        <v>0</v>
      </c>
      <c r="E1485" s="17" t="s">
        <v>0</v>
      </c>
      <c r="F1485" s="8"/>
      <c r="G1485" s="8"/>
      <c r="H1485" s="9"/>
    </row>
    <row r="1486" spans="1:8" x14ac:dyDescent="0.25">
      <c r="A1486" s="18" t="s">
        <v>1715</v>
      </c>
      <c r="B1486" s="17" t="s">
        <v>63</v>
      </c>
      <c r="C1486" s="17" t="s">
        <v>54</v>
      </c>
      <c r="D1486" s="17" t="s">
        <v>4411</v>
      </c>
      <c r="E1486" s="17" t="s">
        <v>4425</v>
      </c>
      <c r="F1486" s="19">
        <v>15000</v>
      </c>
      <c r="G1486" s="19">
        <v>0</v>
      </c>
      <c r="H1486" s="20">
        <v>15000</v>
      </c>
    </row>
    <row r="1487" spans="1:8" x14ac:dyDescent="0.25">
      <c r="A1487" s="18" t="s">
        <v>1716</v>
      </c>
      <c r="B1487" s="17" t="s">
        <v>78</v>
      </c>
      <c r="C1487" s="17" t="s">
        <v>79</v>
      </c>
      <c r="D1487" s="17" t="s">
        <v>4411</v>
      </c>
      <c r="E1487" s="17" t="s">
        <v>4425</v>
      </c>
      <c r="F1487" s="19">
        <v>17000</v>
      </c>
      <c r="G1487" s="19">
        <v>244.61</v>
      </c>
      <c r="H1487" s="20">
        <v>16755.39</v>
      </c>
    </row>
    <row r="1488" spans="1:8" x14ac:dyDescent="0.25">
      <c r="A1488" s="18" t="s">
        <v>1717</v>
      </c>
      <c r="B1488" s="17" t="s">
        <v>81</v>
      </c>
      <c r="C1488" s="17" t="s">
        <v>79</v>
      </c>
      <c r="D1488" s="17" t="s">
        <v>4411</v>
      </c>
      <c r="E1488" s="17" t="s">
        <v>4425</v>
      </c>
      <c r="F1488" s="19">
        <v>1000</v>
      </c>
      <c r="G1488" s="19">
        <v>0</v>
      </c>
      <c r="H1488" s="20">
        <v>1000</v>
      </c>
    </row>
    <row r="1489" spans="1:8" x14ac:dyDescent="0.25">
      <c r="A1489" s="18" t="s">
        <v>1718</v>
      </c>
      <c r="B1489" s="17" t="s">
        <v>83</v>
      </c>
      <c r="C1489" s="17" t="s">
        <v>79</v>
      </c>
      <c r="D1489" s="17" t="s">
        <v>4411</v>
      </c>
      <c r="E1489" s="17" t="s">
        <v>4425</v>
      </c>
      <c r="F1489" s="19">
        <v>400</v>
      </c>
      <c r="G1489" s="19">
        <v>0</v>
      </c>
      <c r="H1489" s="20">
        <v>400</v>
      </c>
    </row>
    <row r="1490" spans="1:8" x14ac:dyDescent="0.25">
      <c r="A1490" s="18" t="s">
        <v>1719</v>
      </c>
      <c r="B1490" s="17" t="s">
        <v>316</v>
      </c>
      <c r="C1490" s="17" t="s">
        <v>79</v>
      </c>
      <c r="D1490" s="17" t="s">
        <v>4411</v>
      </c>
      <c r="E1490" s="17" t="s">
        <v>4425</v>
      </c>
      <c r="F1490" s="19">
        <v>1000</v>
      </c>
      <c r="G1490" s="19">
        <v>0</v>
      </c>
      <c r="H1490" s="20">
        <v>1000</v>
      </c>
    </row>
    <row r="1491" spans="1:8" x14ac:dyDescent="0.25">
      <c r="A1491" s="18" t="s">
        <v>1720</v>
      </c>
      <c r="B1491" s="17" t="s">
        <v>85</v>
      </c>
      <c r="C1491" s="17" t="s">
        <v>86</v>
      </c>
      <c r="D1491" s="17" t="s">
        <v>4411</v>
      </c>
      <c r="E1491" s="17" t="s">
        <v>4425</v>
      </c>
      <c r="F1491" s="19">
        <v>100</v>
      </c>
      <c r="G1491" s="19">
        <v>0</v>
      </c>
      <c r="H1491" s="20">
        <v>100</v>
      </c>
    </row>
    <row r="1492" spans="1:8" x14ac:dyDescent="0.25">
      <c r="A1492" s="18" t="s">
        <v>1721</v>
      </c>
      <c r="B1492" s="17" t="s">
        <v>88</v>
      </c>
      <c r="C1492" s="17" t="s">
        <v>89</v>
      </c>
      <c r="D1492" s="17" t="s">
        <v>4411</v>
      </c>
      <c r="E1492" s="17" t="s">
        <v>4425</v>
      </c>
      <c r="F1492" s="19">
        <v>16000</v>
      </c>
      <c r="G1492" s="19">
        <v>8397.68</v>
      </c>
      <c r="H1492" s="20">
        <v>7602.32</v>
      </c>
    </row>
    <row r="1493" spans="1:8" x14ac:dyDescent="0.25">
      <c r="A1493" s="18" t="s">
        <v>1722</v>
      </c>
      <c r="B1493" s="17" t="s">
        <v>91</v>
      </c>
      <c r="C1493" s="17" t="s">
        <v>92</v>
      </c>
      <c r="D1493" s="17" t="s">
        <v>4411</v>
      </c>
      <c r="E1493" s="17" t="s">
        <v>4425</v>
      </c>
      <c r="F1493" s="19">
        <v>2000</v>
      </c>
      <c r="G1493" s="19">
        <v>0</v>
      </c>
      <c r="H1493" s="20">
        <v>2000</v>
      </c>
    </row>
    <row r="1494" spans="1:8" x14ac:dyDescent="0.25">
      <c r="A1494" s="18" t="s">
        <v>1723</v>
      </c>
      <c r="B1494" s="17" t="s">
        <v>99</v>
      </c>
      <c r="C1494" s="17" t="s">
        <v>19</v>
      </c>
      <c r="D1494" s="17" t="s">
        <v>4411</v>
      </c>
      <c r="E1494" s="17" t="s">
        <v>4425</v>
      </c>
      <c r="F1494" s="19">
        <v>100</v>
      </c>
      <c r="G1494" s="19">
        <v>0</v>
      </c>
      <c r="H1494" s="20">
        <v>100</v>
      </c>
    </row>
    <row r="1495" spans="1:8" x14ac:dyDescent="0.25">
      <c r="A1495" s="18" t="s">
        <v>1724</v>
      </c>
      <c r="B1495" s="17" t="s">
        <v>101</v>
      </c>
      <c r="C1495" s="17" t="s">
        <v>19</v>
      </c>
      <c r="D1495" s="17" t="s">
        <v>4411</v>
      </c>
      <c r="E1495" s="17" t="s">
        <v>4425</v>
      </c>
      <c r="F1495" s="19">
        <v>187000</v>
      </c>
      <c r="G1495" s="19">
        <v>45949.98</v>
      </c>
      <c r="H1495" s="20">
        <v>141050.01999999999</v>
      </c>
    </row>
    <row r="1496" spans="1:8" x14ac:dyDescent="0.25">
      <c r="A1496" s="18" t="s">
        <v>0</v>
      </c>
      <c r="B1496" s="17" t="s">
        <v>38</v>
      </c>
      <c r="C1496" s="17" t="s">
        <v>0</v>
      </c>
      <c r="D1496" s="17" t="s">
        <v>0</v>
      </c>
      <c r="E1496" s="17" t="s">
        <v>0</v>
      </c>
      <c r="F1496" s="19">
        <f>F1495+F1494+F1493+F1492+F1491+F1490+F1489+F1488+F1487+F1486</f>
        <v>239600</v>
      </c>
      <c r="G1496" s="19">
        <f>G1495+G1494+G1493+G1492+G1491+G1490+G1489+G1488+G1487+G1486</f>
        <v>54592.270000000004</v>
      </c>
      <c r="H1496" s="20">
        <f>H1495+H1494+H1493+H1492+H1491+H1490+H1489+H1488+H1487+H1486</f>
        <v>185007.72999999998</v>
      </c>
    </row>
    <row r="1497" spans="1:8" x14ac:dyDescent="0.25">
      <c r="A1497" s="18" t="s">
        <v>1725</v>
      </c>
      <c r="B1497" s="17" t="s">
        <v>1726</v>
      </c>
      <c r="C1497" s="17" t="s">
        <v>177</v>
      </c>
      <c r="D1497" s="17" t="s">
        <v>4411</v>
      </c>
      <c r="E1497" s="17" t="s">
        <v>4425</v>
      </c>
      <c r="F1497" s="19">
        <v>50000</v>
      </c>
      <c r="G1497" s="19">
        <v>49567.47</v>
      </c>
      <c r="H1497" s="20">
        <v>432.53</v>
      </c>
    </row>
    <row r="1498" spans="1:8" x14ac:dyDescent="0.25">
      <c r="A1498" s="18" t="s">
        <v>0</v>
      </c>
      <c r="B1498" s="17" t="s">
        <v>42</v>
      </c>
      <c r="C1498" s="17" t="s">
        <v>0</v>
      </c>
      <c r="D1498" s="17" t="s">
        <v>0</v>
      </c>
      <c r="E1498" s="17" t="s">
        <v>0</v>
      </c>
      <c r="F1498" s="19">
        <f>F1497</f>
        <v>50000</v>
      </c>
      <c r="G1498" s="19">
        <f>G1497</f>
        <v>49567.47</v>
      </c>
      <c r="H1498" s="20">
        <f>H1497</f>
        <v>432.53</v>
      </c>
    </row>
    <row r="1499" spans="1:8" x14ac:dyDescent="0.25">
      <c r="A1499" s="18" t="s">
        <v>0</v>
      </c>
      <c r="B1499" s="17" t="s">
        <v>43</v>
      </c>
      <c r="C1499" s="17" t="s">
        <v>0</v>
      </c>
      <c r="D1499" s="17" t="s">
        <v>0</v>
      </c>
      <c r="E1499" s="17" t="s">
        <v>0</v>
      </c>
      <c r="F1499" s="19">
        <f>F1498-F1496</f>
        <v>-189600</v>
      </c>
      <c r="G1499" s="19">
        <f>G1498-G1496</f>
        <v>-5024.8000000000029</v>
      </c>
      <c r="H1499" s="20">
        <f>H1498-H1496</f>
        <v>-184575.19999999998</v>
      </c>
    </row>
    <row r="1500" spans="1:8" x14ac:dyDescent="0.25">
      <c r="A1500" s="14" t="s">
        <v>1727</v>
      </c>
      <c r="B1500" s="15" t="s">
        <v>1728</v>
      </c>
      <c r="C1500" s="15" t="s">
        <v>0</v>
      </c>
      <c r="D1500" s="15" t="s">
        <v>0</v>
      </c>
      <c r="E1500" s="15" t="s">
        <v>0</v>
      </c>
      <c r="F1500" s="8"/>
      <c r="G1500" s="8"/>
      <c r="H1500" s="9"/>
    </row>
    <row r="1501" spans="1:8" x14ac:dyDescent="0.25">
      <c r="A1501" s="16" t="s">
        <v>1729</v>
      </c>
      <c r="B1501" s="17" t="s">
        <v>1728</v>
      </c>
      <c r="C1501" s="17" t="s">
        <v>0</v>
      </c>
      <c r="D1501" s="17" t="s">
        <v>0</v>
      </c>
      <c r="E1501" s="17" t="s">
        <v>0</v>
      </c>
      <c r="F1501" s="8"/>
      <c r="G1501" s="8"/>
      <c r="H1501" s="9"/>
    </row>
    <row r="1502" spans="1:8" x14ac:dyDescent="0.25">
      <c r="A1502" s="18" t="s">
        <v>1730</v>
      </c>
      <c r="B1502" s="17" t="s">
        <v>1731</v>
      </c>
      <c r="C1502" s="17" t="s">
        <v>19</v>
      </c>
      <c r="D1502" s="17" t="s">
        <v>4405</v>
      </c>
      <c r="E1502" s="17" t="s">
        <v>4425</v>
      </c>
      <c r="F1502" s="19">
        <v>19000</v>
      </c>
      <c r="G1502" s="19">
        <v>1930.62</v>
      </c>
      <c r="H1502" s="20">
        <v>17069.38</v>
      </c>
    </row>
    <row r="1503" spans="1:8" x14ac:dyDescent="0.25">
      <c r="A1503" s="18" t="s">
        <v>1732</v>
      </c>
      <c r="B1503" s="17" t="s">
        <v>1733</v>
      </c>
      <c r="C1503" s="17" t="s">
        <v>243</v>
      </c>
      <c r="D1503" s="17" t="s">
        <v>4411</v>
      </c>
      <c r="E1503" s="17" t="s">
        <v>4425</v>
      </c>
      <c r="F1503" s="19">
        <v>36000</v>
      </c>
      <c r="G1503" s="19">
        <v>11905</v>
      </c>
      <c r="H1503" s="20">
        <v>24095</v>
      </c>
    </row>
    <row r="1504" spans="1:8" x14ac:dyDescent="0.25">
      <c r="A1504" s="18" t="s">
        <v>0</v>
      </c>
      <c r="B1504" s="17" t="s">
        <v>38</v>
      </c>
      <c r="C1504" s="17" t="s">
        <v>0</v>
      </c>
      <c r="D1504" s="17" t="s">
        <v>0</v>
      </c>
      <c r="E1504" s="17" t="s">
        <v>0</v>
      </c>
      <c r="F1504" s="19">
        <f>F1503+F1502</f>
        <v>55000</v>
      </c>
      <c r="G1504" s="19">
        <f>G1503+G1502</f>
        <v>13835.619999999999</v>
      </c>
      <c r="H1504" s="20">
        <f>H1503+H1502</f>
        <v>41164.380000000005</v>
      </c>
    </row>
    <row r="1505" spans="1:8" x14ac:dyDescent="0.25">
      <c r="A1505" s="18" t="s">
        <v>0</v>
      </c>
      <c r="B1505" s="17" t="s">
        <v>42</v>
      </c>
      <c r="C1505" s="17" t="s">
        <v>0</v>
      </c>
      <c r="D1505" s="17" t="s">
        <v>0</v>
      </c>
      <c r="E1505" s="17" t="s">
        <v>0</v>
      </c>
      <c r="F1505" s="19">
        <f>0</f>
        <v>0</v>
      </c>
      <c r="G1505" s="19">
        <f>0</f>
        <v>0</v>
      </c>
      <c r="H1505" s="20">
        <f>0</f>
        <v>0</v>
      </c>
    </row>
    <row r="1506" spans="1:8" x14ac:dyDescent="0.25">
      <c r="A1506" s="18" t="s">
        <v>0</v>
      </c>
      <c r="B1506" s="17" t="s">
        <v>43</v>
      </c>
      <c r="C1506" s="17" t="s">
        <v>0</v>
      </c>
      <c r="D1506" s="17" t="s">
        <v>0</v>
      </c>
      <c r="E1506" s="17" t="s">
        <v>0</v>
      </c>
      <c r="F1506" s="19">
        <f>F1505-F1504</f>
        <v>-55000</v>
      </c>
      <c r="G1506" s="19">
        <f>G1505-G1504</f>
        <v>-13835.619999999999</v>
      </c>
      <c r="H1506" s="20">
        <f>H1505-H1504</f>
        <v>-41164.380000000005</v>
      </c>
    </row>
    <row r="1507" spans="1:8" x14ac:dyDescent="0.25">
      <c r="A1507" s="14" t="s">
        <v>1734</v>
      </c>
      <c r="B1507" s="15" t="s">
        <v>1076</v>
      </c>
      <c r="C1507" s="15" t="s">
        <v>0</v>
      </c>
      <c r="D1507" s="15" t="s">
        <v>0</v>
      </c>
      <c r="E1507" s="15" t="s">
        <v>0</v>
      </c>
      <c r="F1507" s="8"/>
      <c r="G1507" s="8"/>
      <c r="H1507" s="9"/>
    </row>
    <row r="1508" spans="1:8" x14ac:dyDescent="0.25">
      <c r="A1508" s="16" t="s">
        <v>1735</v>
      </c>
      <c r="B1508" s="17" t="s">
        <v>1076</v>
      </c>
      <c r="C1508" s="17" t="s">
        <v>0</v>
      </c>
      <c r="D1508" s="17" t="s">
        <v>0</v>
      </c>
      <c r="E1508" s="17" t="s">
        <v>0</v>
      </c>
      <c r="F1508" s="8"/>
      <c r="G1508" s="8"/>
      <c r="H1508" s="9"/>
    </row>
    <row r="1509" spans="1:8" x14ac:dyDescent="0.25">
      <c r="A1509" s="18" t="s">
        <v>1736</v>
      </c>
      <c r="B1509" s="17" t="s">
        <v>1737</v>
      </c>
      <c r="C1509" s="17" t="s">
        <v>48</v>
      </c>
      <c r="D1509" s="17" t="s">
        <v>4411</v>
      </c>
      <c r="E1509" s="17" t="s">
        <v>4425</v>
      </c>
      <c r="F1509" s="19">
        <v>100</v>
      </c>
      <c r="G1509" s="19">
        <v>0</v>
      </c>
      <c r="H1509" s="20">
        <v>100</v>
      </c>
    </row>
    <row r="1510" spans="1:8" x14ac:dyDescent="0.25">
      <c r="A1510" s="18" t="s">
        <v>1738</v>
      </c>
      <c r="B1510" s="17" t="s">
        <v>99</v>
      </c>
      <c r="C1510" s="17" t="s">
        <v>19</v>
      </c>
      <c r="D1510" s="17" t="s">
        <v>4411</v>
      </c>
      <c r="E1510" s="17" t="s">
        <v>4425</v>
      </c>
      <c r="F1510" s="19">
        <v>100</v>
      </c>
      <c r="G1510" s="19">
        <v>6000</v>
      </c>
      <c r="H1510" s="20">
        <v>-5900</v>
      </c>
    </row>
    <row r="1511" spans="1:8" x14ac:dyDescent="0.25">
      <c r="A1511" s="18" t="s">
        <v>1739</v>
      </c>
      <c r="B1511" s="17" t="s">
        <v>101</v>
      </c>
      <c r="C1511" s="17" t="s">
        <v>19</v>
      </c>
      <c r="D1511" s="17" t="s">
        <v>4411</v>
      </c>
      <c r="E1511" s="17" t="s">
        <v>4425</v>
      </c>
      <c r="F1511" s="19">
        <v>170000</v>
      </c>
      <c r="G1511" s="19">
        <v>122624.65</v>
      </c>
      <c r="H1511" s="20">
        <v>47375.35</v>
      </c>
    </row>
    <row r="1512" spans="1:8" x14ac:dyDescent="0.25">
      <c r="A1512" s="18" t="s">
        <v>1740</v>
      </c>
      <c r="B1512" s="17" t="s">
        <v>1741</v>
      </c>
      <c r="C1512" s="17" t="s">
        <v>19</v>
      </c>
      <c r="D1512" s="17" t="s">
        <v>4411</v>
      </c>
      <c r="E1512" s="17" t="s">
        <v>4425</v>
      </c>
      <c r="F1512" s="19">
        <v>170000</v>
      </c>
      <c r="G1512" s="19">
        <v>102180.21</v>
      </c>
      <c r="H1512" s="20">
        <v>67819.789999999994</v>
      </c>
    </row>
    <row r="1513" spans="1:8" x14ac:dyDescent="0.25">
      <c r="A1513" s="18" t="s">
        <v>0</v>
      </c>
      <c r="B1513" s="17" t="s">
        <v>38</v>
      </c>
      <c r="C1513" s="17" t="s">
        <v>0</v>
      </c>
      <c r="D1513" s="17" t="s">
        <v>0</v>
      </c>
      <c r="E1513" s="17" t="s">
        <v>0</v>
      </c>
      <c r="F1513" s="19">
        <f>F1512+F1511+F1510+F1509</f>
        <v>340200</v>
      </c>
      <c r="G1513" s="19">
        <f>G1512+G1511+G1510+G1509</f>
        <v>230804.86</v>
      </c>
      <c r="H1513" s="20">
        <f>H1512+H1511+H1510+H1509</f>
        <v>109395.13999999998</v>
      </c>
    </row>
    <row r="1514" spans="1:8" x14ac:dyDescent="0.25">
      <c r="A1514" s="18" t="s">
        <v>1742</v>
      </c>
      <c r="B1514" s="17" t="s">
        <v>1741</v>
      </c>
      <c r="C1514" s="17" t="s">
        <v>261</v>
      </c>
      <c r="D1514" s="17" t="s">
        <v>4411</v>
      </c>
      <c r="E1514" s="17" t="s">
        <v>4425</v>
      </c>
      <c r="F1514" s="19">
        <v>200000</v>
      </c>
      <c r="G1514" s="19">
        <v>44989.8</v>
      </c>
      <c r="H1514" s="20">
        <v>155010.20000000001</v>
      </c>
    </row>
    <row r="1515" spans="1:8" x14ac:dyDescent="0.25">
      <c r="A1515" s="18" t="s">
        <v>0</v>
      </c>
      <c r="B1515" s="17" t="s">
        <v>42</v>
      </c>
      <c r="C1515" s="17" t="s">
        <v>0</v>
      </c>
      <c r="D1515" s="17" t="s">
        <v>0</v>
      </c>
      <c r="E1515" s="17" t="s">
        <v>0</v>
      </c>
      <c r="F1515" s="19">
        <f>F1514</f>
        <v>200000</v>
      </c>
      <c r="G1515" s="19">
        <f>G1514</f>
        <v>44989.8</v>
      </c>
      <c r="H1515" s="20">
        <f>H1514</f>
        <v>155010.20000000001</v>
      </c>
    </row>
    <row r="1516" spans="1:8" x14ac:dyDescent="0.25">
      <c r="A1516" s="18" t="s">
        <v>0</v>
      </c>
      <c r="B1516" s="17" t="s">
        <v>43</v>
      </c>
      <c r="C1516" s="17" t="s">
        <v>0</v>
      </c>
      <c r="D1516" s="17" t="s">
        <v>0</v>
      </c>
      <c r="E1516" s="17" t="s">
        <v>0</v>
      </c>
      <c r="F1516" s="19">
        <f>F1515-F1513</f>
        <v>-140200</v>
      </c>
      <c r="G1516" s="19">
        <f>G1515-G1513</f>
        <v>-185815.06</v>
      </c>
      <c r="H1516" s="20">
        <f>H1515-H1513</f>
        <v>45615.060000000027</v>
      </c>
    </row>
    <row r="1517" spans="1:8" x14ac:dyDescent="0.25">
      <c r="A1517" s="12" t="s">
        <v>1743</v>
      </c>
      <c r="B1517" s="13" t="s">
        <v>1744</v>
      </c>
      <c r="C1517" s="13" t="s">
        <v>0</v>
      </c>
      <c r="D1517" s="13" t="s">
        <v>0</v>
      </c>
      <c r="E1517" s="13" t="s">
        <v>0</v>
      </c>
      <c r="F1517" s="8"/>
      <c r="G1517" s="8"/>
      <c r="H1517" s="9"/>
    </row>
    <row r="1518" spans="1:8" x14ac:dyDescent="0.25">
      <c r="A1518" s="14" t="s">
        <v>1745</v>
      </c>
      <c r="B1518" s="15" t="s">
        <v>1746</v>
      </c>
      <c r="C1518" s="15" t="s">
        <v>0</v>
      </c>
      <c r="D1518" s="15" t="s">
        <v>0</v>
      </c>
      <c r="E1518" s="15" t="s">
        <v>0</v>
      </c>
      <c r="F1518" s="8"/>
      <c r="G1518" s="8"/>
      <c r="H1518" s="9"/>
    </row>
    <row r="1519" spans="1:8" x14ac:dyDescent="0.25">
      <c r="A1519" s="16" t="s">
        <v>1747</v>
      </c>
      <c r="B1519" s="17" t="s">
        <v>1748</v>
      </c>
      <c r="C1519" s="17" t="s">
        <v>0</v>
      </c>
      <c r="D1519" s="17" t="s">
        <v>0</v>
      </c>
      <c r="E1519" s="17" t="s">
        <v>0</v>
      </c>
      <c r="F1519" s="8"/>
      <c r="G1519" s="8"/>
      <c r="H1519" s="9"/>
    </row>
    <row r="1520" spans="1:8" x14ac:dyDescent="0.25">
      <c r="A1520" s="18" t="s">
        <v>1749</v>
      </c>
      <c r="B1520" s="17" t="s">
        <v>56</v>
      </c>
      <c r="C1520" s="17" t="s">
        <v>54</v>
      </c>
      <c r="D1520" s="17" t="s">
        <v>4405</v>
      </c>
      <c r="E1520" s="17" t="s">
        <v>4412</v>
      </c>
      <c r="F1520" s="19">
        <v>128000</v>
      </c>
      <c r="G1520" s="19">
        <v>129486.58</v>
      </c>
      <c r="H1520" s="20">
        <v>-1486.58</v>
      </c>
    </row>
    <row r="1521" spans="1:8" x14ac:dyDescent="0.25">
      <c r="A1521" s="18" t="s">
        <v>1750</v>
      </c>
      <c r="B1521" s="17" t="s">
        <v>60</v>
      </c>
      <c r="C1521" s="17" t="s">
        <v>61</v>
      </c>
      <c r="D1521" s="17" t="s">
        <v>4405</v>
      </c>
      <c r="E1521" s="17" t="s">
        <v>4412</v>
      </c>
      <c r="F1521" s="19">
        <v>2600</v>
      </c>
      <c r="G1521" s="19">
        <v>2446.5700000000002</v>
      </c>
      <c r="H1521" s="20">
        <v>153.43</v>
      </c>
    </row>
    <row r="1522" spans="1:8" x14ac:dyDescent="0.25">
      <c r="A1522" s="18" t="s">
        <v>1751</v>
      </c>
      <c r="B1522" s="17" t="s">
        <v>276</v>
      </c>
      <c r="C1522" s="17" t="s">
        <v>66</v>
      </c>
      <c r="D1522" s="17" t="s">
        <v>4405</v>
      </c>
      <c r="E1522" s="17" t="s">
        <v>4412</v>
      </c>
      <c r="F1522" s="19">
        <v>100</v>
      </c>
      <c r="G1522" s="19">
        <v>0</v>
      </c>
      <c r="H1522" s="20">
        <v>100</v>
      </c>
    </row>
    <row r="1523" spans="1:8" x14ac:dyDescent="0.25">
      <c r="A1523" s="18" t="s">
        <v>1752</v>
      </c>
      <c r="B1523" s="17" t="s">
        <v>1753</v>
      </c>
      <c r="C1523" s="17" t="s">
        <v>66</v>
      </c>
      <c r="D1523" s="17" t="s">
        <v>4405</v>
      </c>
      <c r="E1523" s="17" t="s">
        <v>4412</v>
      </c>
      <c r="F1523" s="19">
        <v>5200</v>
      </c>
      <c r="G1523" s="19">
        <v>2258.5</v>
      </c>
      <c r="H1523" s="20">
        <v>2941.5</v>
      </c>
    </row>
    <row r="1524" spans="1:8" x14ac:dyDescent="0.25">
      <c r="A1524" s="18" t="s">
        <v>1754</v>
      </c>
      <c r="B1524" s="17" t="s">
        <v>74</v>
      </c>
      <c r="C1524" s="17" t="s">
        <v>66</v>
      </c>
      <c r="D1524" s="17" t="s">
        <v>4405</v>
      </c>
      <c r="E1524" s="17" t="s">
        <v>4412</v>
      </c>
      <c r="F1524" s="19">
        <v>26800</v>
      </c>
      <c r="G1524" s="19">
        <v>26860.3</v>
      </c>
      <c r="H1524" s="20">
        <v>-60.3</v>
      </c>
    </row>
    <row r="1525" spans="1:8" x14ac:dyDescent="0.25">
      <c r="A1525" s="18" t="s">
        <v>1755</v>
      </c>
      <c r="B1525" s="17" t="s">
        <v>76</v>
      </c>
      <c r="C1525" s="17" t="s">
        <v>66</v>
      </c>
      <c r="D1525" s="17" t="s">
        <v>4405</v>
      </c>
      <c r="E1525" s="17" t="s">
        <v>4412</v>
      </c>
      <c r="F1525" s="19">
        <v>2100</v>
      </c>
      <c r="G1525" s="19">
        <v>2206.83</v>
      </c>
      <c r="H1525" s="20">
        <v>-106.83</v>
      </c>
    </row>
    <row r="1526" spans="1:8" x14ac:dyDescent="0.25">
      <c r="A1526" s="18" t="s">
        <v>1756</v>
      </c>
      <c r="B1526" s="17" t="s">
        <v>27</v>
      </c>
      <c r="C1526" s="17" t="s">
        <v>66</v>
      </c>
      <c r="D1526" s="17" t="s">
        <v>4405</v>
      </c>
      <c r="E1526" s="17" t="s">
        <v>4412</v>
      </c>
      <c r="F1526" s="19">
        <v>1400</v>
      </c>
      <c r="G1526" s="19">
        <v>1207.04</v>
      </c>
      <c r="H1526" s="20">
        <v>192.96</v>
      </c>
    </row>
    <row r="1527" spans="1:8" x14ac:dyDescent="0.25">
      <c r="A1527" s="18" t="s">
        <v>0</v>
      </c>
      <c r="B1527" s="17" t="s">
        <v>38</v>
      </c>
      <c r="C1527" s="17" t="s">
        <v>0</v>
      </c>
      <c r="D1527" s="17" t="s">
        <v>0</v>
      </c>
      <c r="E1527" s="17" t="s">
        <v>0</v>
      </c>
      <c r="F1527" s="19">
        <f>F1526+F1525+F1524+F1523+F1522+F1521+F1520</f>
        <v>166200</v>
      </c>
      <c r="G1527" s="19">
        <f>G1526+G1525+G1524+G1523+G1522+G1521+G1520</f>
        <v>164465.82</v>
      </c>
      <c r="H1527" s="20">
        <f>H1526+H1525+H1524+H1523+H1522+H1521+H1520</f>
        <v>1734.1799999999998</v>
      </c>
    </row>
    <row r="1528" spans="1:8" x14ac:dyDescent="0.25">
      <c r="A1528" s="18" t="s">
        <v>0</v>
      </c>
      <c r="B1528" s="17" t="s">
        <v>42</v>
      </c>
      <c r="C1528" s="17" t="s">
        <v>0</v>
      </c>
      <c r="D1528" s="17" t="s">
        <v>0</v>
      </c>
      <c r="E1528" s="17" t="s">
        <v>0</v>
      </c>
      <c r="F1528" s="19">
        <f>0</f>
        <v>0</v>
      </c>
      <c r="G1528" s="19">
        <f>0</f>
        <v>0</v>
      </c>
      <c r="H1528" s="20">
        <f>0</f>
        <v>0</v>
      </c>
    </row>
    <row r="1529" spans="1:8" x14ac:dyDescent="0.25">
      <c r="A1529" s="18" t="s">
        <v>0</v>
      </c>
      <c r="B1529" s="17" t="s">
        <v>43</v>
      </c>
      <c r="C1529" s="17" t="s">
        <v>0</v>
      </c>
      <c r="D1529" s="17" t="s">
        <v>0</v>
      </c>
      <c r="E1529" s="17" t="s">
        <v>0</v>
      </c>
      <c r="F1529" s="19">
        <f>F1528-F1527</f>
        <v>-166200</v>
      </c>
      <c r="G1529" s="19">
        <f>G1528-G1527</f>
        <v>-164465.82</v>
      </c>
      <c r="H1529" s="20">
        <f>H1528-H1527</f>
        <v>-1734.1799999999998</v>
      </c>
    </row>
    <row r="1530" spans="1:8" x14ac:dyDescent="0.25">
      <c r="A1530" s="16" t="s">
        <v>1757</v>
      </c>
      <c r="B1530" s="17" t="s">
        <v>1758</v>
      </c>
      <c r="C1530" s="17" t="s">
        <v>0</v>
      </c>
      <c r="D1530" s="17" t="s">
        <v>0</v>
      </c>
      <c r="E1530" s="17" t="s">
        <v>0</v>
      </c>
      <c r="F1530" s="8"/>
      <c r="G1530" s="8"/>
      <c r="H1530" s="9"/>
    </row>
    <row r="1531" spans="1:8" x14ac:dyDescent="0.25">
      <c r="A1531" s="18" t="s">
        <v>1759</v>
      </c>
      <c r="B1531" s="17" t="s">
        <v>56</v>
      </c>
      <c r="C1531" s="17" t="s">
        <v>54</v>
      </c>
      <c r="D1531" s="17" t="s">
        <v>4405</v>
      </c>
      <c r="E1531" s="17" t="s">
        <v>4412</v>
      </c>
      <c r="F1531" s="19">
        <v>50400</v>
      </c>
      <c r="G1531" s="19">
        <v>53296.94</v>
      </c>
      <c r="H1531" s="20">
        <v>-2896.94</v>
      </c>
    </row>
    <row r="1532" spans="1:8" x14ac:dyDescent="0.25">
      <c r="A1532" s="18" t="s">
        <v>1760</v>
      </c>
      <c r="B1532" s="17" t="s">
        <v>276</v>
      </c>
      <c r="C1532" s="17" t="s">
        <v>66</v>
      </c>
      <c r="D1532" s="17" t="s">
        <v>4405</v>
      </c>
      <c r="E1532" s="17" t="s">
        <v>4412</v>
      </c>
      <c r="F1532" s="19">
        <v>100</v>
      </c>
      <c r="G1532" s="19">
        <v>0</v>
      </c>
      <c r="H1532" s="20">
        <v>100</v>
      </c>
    </row>
    <row r="1533" spans="1:8" x14ac:dyDescent="0.25">
      <c r="A1533" s="18" t="s">
        <v>1761</v>
      </c>
      <c r="B1533" s="17" t="s">
        <v>1299</v>
      </c>
      <c r="C1533" s="17" t="s">
        <v>66</v>
      </c>
      <c r="D1533" s="17" t="s">
        <v>4405</v>
      </c>
      <c r="E1533" s="17" t="s">
        <v>4412</v>
      </c>
      <c r="F1533" s="19">
        <v>2000</v>
      </c>
      <c r="G1533" s="19">
        <v>2137.63</v>
      </c>
      <c r="H1533" s="20">
        <v>-137.63</v>
      </c>
    </row>
    <row r="1534" spans="1:8" x14ac:dyDescent="0.25">
      <c r="A1534" s="18" t="s">
        <v>1762</v>
      </c>
      <c r="B1534" s="17" t="s">
        <v>74</v>
      </c>
      <c r="C1534" s="17" t="s">
        <v>66</v>
      </c>
      <c r="D1534" s="17" t="s">
        <v>4405</v>
      </c>
      <c r="E1534" s="17" t="s">
        <v>4412</v>
      </c>
      <c r="F1534" s="19">
        <v>10100</v>
      </c>
      <c r="G1534" s="19">
        <v>10890.31</v>
      </c>
      <c r="H1534" s="20">
        <v>-790.31</v>
      </c>
    </row>
    <row r="1535" spans="1:8" x14ac:dyDescent="0.25">
      <c r="A1535" s="18" t="s">
        <v>1763</v>
      </c>
      <c r="B1535" s="17" t="s">
        <v>76</v>
      </c>
      <c r="C1535" s="17" t="s">
        <v>66</v>
      </c>
      <c r="D1535" s="17" t="s">
        <v>4405</v>
      </c>
      <c r="E1535" s="17" t="s">
        <v>4412</v>
      </c>
      <c r="F1535" s="19">
        <v>1500</v>
      </c>
      <c r="G1535" s="19">
        <v>1517.88</v>
      </c>
      <c r="H1535" s="20">
        <v>-17.88</v>
      </c>
    </row>
    <row r="1536" spans="1:8" x14ac:dyDescent="0.25">
      <c r="A1536" s="18" t="s">
        <v>1764</v>
      </c>
      <c r="B1536" s="17" t="s">
        <v>27</v>
      </c>
      <c r="C1536" s="17" t="s">
        <v>66</v>
      </c>
      <c r="D1536" s="17" t="s">
        <v>4405</v>
      </c>
      <c r="E1536" s="17" t="s">
        <v>4412</v>
      </c>
      <c r="F1536" s="19">
        <v>600</v>
      </c>
      <c r="G1536" s="19">
        <v>568.28</v>
      </c>
      <c r="H1536" s="20">
        <v>31.72</v>
      </c>
    </row>
    <row r="1537" spans="1:8" x14ac:dyDescent="0.25">
      <c r="A1537" s="18" t="s">
        <v>0</v>
      </c>
      <c r="B1537" s="17" t="s">
        <v>38</v>
      </c>
      <c r="C1537" s="17" t="s">
        <v>0</v>
      </c>
      <c r="D1537" s="17" t="s">
        <v>0</v>
      </c>
      <c r="E1537" s="17" t="s">
        <v>0</v>
      </c>
      <c r="F1537" s="19">
        <f>F1536+F1535+F1534+F1533+F1532+F1531</f>
        <v>64700</v>
      </c>
      <c r="G1537" s="19">
        <f>G1536+G1535+G1534+G1533+G1532+G1531</f>
        <v>68411.040000000008</v>
      </c>
      <c r="H1537" s="20">
        <f>H1536+H1535+H1534+H1533+H1532+H1531</f>
        <v>-3711.04</v>
      </c>
    </row>
    <row r="1538" spans="1:8" x14ac:dyDescent="0.25">
      <c r="A1538" s="18" t="s">
        <v>1765</v>
      </c>
      <c r="B1538" s="17" t="s">
        <v>1254</v>
      </c>
      <c r="C1538" s="17" t="s">
        <v>177</v>
      </c>
      <c r="D1538" s="17" t="s">
        <v>4411</v>
      </c>
      <c r="E1538" s="17" t="s">
        <v>4425</v>
      </c>
      <c r="F1538" s="19">
        <v>30000</v>
      </c>
      <c r="G1538" s="19">
        <v>59174.74</v>
      </c>
      <c r="H1538" s="20">
        <v>-29174.74</v>
      </c>
    </row>
    <row r="1539" spans="1:8" x14ac:dyDescent="0.25">
      <c r="A1539" s="18" t="s">
        <v>0</v>
      </c>
      <c r="B1539" s="17" t="s">
        <v>42</v>
      </c>
      <c r="C1539" s="17" t="s">
        <v>0</v>
      </c>
      <c r="D1539" s="17" t="s">
        <v>0</v>
      </c>
      <c r="E1539" s="17" t="s">
        <v>0</v>
      </c>
      <c r="F1539" s="19">
        <f>F1538</f>
        <v>30000</v>
      </c>
      <c r="G1539" s="19">
        <f>G1538</f>
        <v>59174.74</v>
      </c>
      <c r="H1539" s="20">
        <f>H1538</f>
        <v>-29174.74</v>
      </c>
    </row>
    <row r="1540" spans="1:8" x14ac:dyDescent="0.25">
      <c r="A1540" s="18" t="s">
        <v>0</v>
      </c>
      <c r="B1540" s="17" t="s">
        <v>43</v>
      </c>
      <c r="C1540" s="17" t="s">
        <v>0</v>
      </c>
      <c r="D1540" s="17" t="s">
        <v>0</v>
      </c>
      <c r="E1540" s="17" t="s">
        <v>0</v>
      </c>
      <c r="F1540" s="19">
        <f>F1539-F1537</f>
        <v>-34700</v>
      </c>
      <c r="G1540" s="19">
        <f>G1539-G1537</f>
        <v>-9236.3000000000102</v>
      </c>
      <c r="H1540" s="20">
        <f>H1539-H1537</f>
        <v>-25463.7</v>
      </c>
    </row>
    <row r="1541" spans="1:8" x14ac:dyDescent="0.25">
      <c r="A1541" s="16" t="s">
        <v>1766</v>
      </c>
      <c r="B1541" s="17" t="s">
        <v>1767</v>
      </c>
      <c r="C1541" s="17" t="s">
        <v>0</v>
      </c>
      <c r="D1541" s="17" t="s">
        <v>0</v>
      </c>
      <c r="E1541" s="17" t="s">
        <v>0</v>
      </c>
      <c r="F1541" s="8"/>
      <c r="G1541" s="8"/>
      <c r="H1541" s="9"/>
    </row>
    <row r="1542" spans="1:8" x14ac:dyDescent="0.25">
      <c r="A1542" s="18" t="s">
        <v>1768</v>
      </c>
      <c r="B1542" s="17" t="s">
        <v>1769</v>
      </c>
      <c r="C1542" s="17" t="s">
        <v>48</v>
      </c>
      <c r="D1542" s="17" t="s">
        <v>4411</v>
      </c>
      <c r="E1542" s="17" t="s">
        <v>4425</v>
      </c>
      <c r="F1542" s="19">
        <v>30170000</v>
      </c>
      <c r="G1542" s="19">
        <v>31183380.050000001</v>
      </c>
      <c r="H1542" s="20">
        <v>-1013380.05</v>
      </c>
    </row>
    <row r="1543" spans="1:8" x14ac:dyDescent="0.25">
      <c r="A1543" s="18" t="s">
        <v>0</v>
      </c>
      <c r="B1543" s="17" t="s">
        <v>38</v>
      </c>
      <c r="C1543" s="17" t="s">
        <v>0</v>
      </c>
      <c r="D1543" s="17" t="s">
        <v>0</v>
      </c>
      <c r="E1543" s="17" t="s">
        <v>0</v>
      </c>
      <c r="F1543" s="19">
        <f>F1542</f>
        <v>30170000</v>
      </c>
      <c r="G1543" s="19">
        <f>G1542</f>
        <v>31183380.050000001</v>
      </c>
      <c r="H1543" s="20">
        <f>H1542</f>
        <v>-1013380.05</v>
      </c>
    </row>
    <row r="1544" spans="1:8" x14ac:dyDescent="0.25">
      <c r="A1544" s="18" t="s">
        <v>0</v>
      </c>
      <c r="B1544" s="17" t="s">
        <v>42</v>
      </c>
      <c r="C1544" s="17" t="s">
        <v>0</v>
      </c>
      <c r="D1544" s="17" t="s">
        <v>0</v>
      </c>
      <c r="E1544" s="17" t="s">
        <v>0</v>
      </c>
      <c r="F1544" s="19">
        <f>0</f>
        <v>0</v>
      </c>
      <c r="G1544" s="19">
        <f>0</f>
        <v>0</v>
      </c>
      <c r="H1544" s="20">
        <f>0</f>
        <v>0</v>
      </c>
    </row>
    <row r="1545" spans="1:8" x14ac:dyDescent="0.25">
      <c r="A1545" s="18" t="s">
        <v>0</v>
      </c>
      <c r="B1545" s="17" t="s">
        <v>43</v>
      </c>
      <c r="C1545" s="17" t="s">
        <v>0</v>
      </c>
      <c r="D1545" s="17" t="s">
        <v>0</v>
      </c>
      <c r="E1545" s="17" t="s">
        <v>0</v>
      </c>
      <c r="F1545" s="19">
        <f>F1544-F1543</f>
        <v>-30170000</v>
      </c>
      <c r="G1545" s="19">
        <f>G1544-G1543</f>
        <v>-31183380.050000001</v>
      </c>
      <c r="H1545" s="20">
        <f>H1544-H1543</f>
        <v>1013380.05</v>
      </c>
    </row>
    <row r="1546" spans="1:8" x14ac:dyDescent="0.25">
      <c r="A1546" s="16" t="s">
        <v>1770</v>
      </c>
      <c r="B1546" s="17" t="s">
        <v>1771</v>
      </c>
      <c r="C1546" s="17" t="s">
        <v>0</v>
      </c>
      <c r="D1546" s="17" t="s">
        <v>0</v>
      </c>
      <c r="E1546" s="17" t="s">
        <v>0</v>
      </c>
      <c r="F1546" s="8"/>
      <c r="G1546" s="8"/>
      <c r="H1546" s="9"/>
    </row>
    <row r="1547" spans="1:8" x14ac:dyDescent="0.25">
      <c r="A1547" s="18" t="s">
        <v>1772</v>
      </c>
      <c r="B1547" s="17" t="s">
        <v>1773</v>
      </c>
      <c r="C1547" s="17" t="s">
        <v>1245</v>
      </c>
      <c r="D1547" s="17" t="s">
        <v>4411</v>
      </c>
      <c r="E1547" s="17" t="s">
        <v>4425</v>
      </c>
      <c r="F1547" s="19">
        <v>1700000</v>
      </c>
      <c r="G1547" s="19">
        <v>1439040</v>
      </c>
      <c r="H1547" s="20">
        <v>260960</v>
      </c>
    </row>
    <row r="1548" spans="1:8" x14ac:dyDescent="0.25">
      <c r="A1548" s="18" t="s">
        <v>1774</v>
      </c>
      <c r="B1548" s="17" t="s">
        <v>1775</v>
      </c>
      <c r="C1548" s="17" t="s">
        <v>19</v>
      </c>
      <c r="D1548" s="17" t="s">
        <v>4411</v>
      </c>
      <c r="E1548" s="17" t="s">
        <v>4425</v>
      </c>
      <c r="F1548" s="19">
        <v>100</v>
      </c>
      <c r="G1548" s="19">
        <v>0</v>
      </c>
      <c r="H1548" s="20">
        <v>100</v>
      </c>
    </row>
    <row r="1549" spans="1:8" x14ac:dyDescent="0.25">
      <c r="A1549" s="18" t="s">
        <v>0</v>
      </c>
      <c r="B1549" s="17" t="s">
        <v>38</v>
      </c>
      <c r="C1549" s="17" t="s">
        <v>0</v>
      </c>
      <c r="D1549" s="17" t="s">
        <v>0</v>
      </c>
      <c r="E1549" s="17" t="s">
        <v>0</v>
      </c>
      <c r="F1549" s="19">
        <f>F1548+F1547</f>
        <v>1700100</v>
      </c>
      <c r="G1549" s="19">
        <f>G1548+G1547</f>
        <v>1439040</v>
      </c>
      <c r="H1549" s="20">
        <f>H1548+H1547</f>
        <v>261060</v>
      </c>
    </row>
    <row r="1550" spans="1:8" x14ac:dyDescent="0.25">
      <c r="A1550" s="18" t="s">
        <v>0</v>
      </c>
      <c r="B1550" s="17" t="s">
        <v>42</v>
      </c>
      <c r="C1550" s="17" t="s">
        <v>0</v>
      </c>
      <c r="D1550" s="17" t="s">
        <v>0</v>
      </c>
      <c r="E1550" s="17" t="s">
        <v>0</v>
      </c>
      <c r="F1550" s="19">
        <f>0</f>
        <v>0</v>
      </c>
      <c r="G1550" s="19">
        <f>0</f>
        <v>0</v>
      </c>
      <c r="H1550" s="20">
        <f>0</f>
        <v>0</v>
      </c>
    </row>
    <row r="1551" spans="1:8" x14ac:dyDescent="0.25">
      <c r="A1551" s="18" t="s">
        <v>0</v>
      </c>
      <c r="B1551" s="17" t="s">
        <v>43</v>
      </c>
      <c r="C1551" s="17" t="s">
        <v>0</v>
      </c>
      <c r="D1551" s="17" t="s">
        <v>0</v>
      </c>
      <c r="E1551" s="17" t="s">
        <v>0</v>
      </c>
      <c r="F1551" s="19">
        <f>F1550-F1549</f>
        <v>-1700100</v>
      </c>
      <c r="G1551" s="19">
        <f>G1550-G1549</f>
        <v>-1439040</v>
      </c>
      <c r="H1551" s="20">
        <f>H1550-H1549</f>
        <v>-261060</v>
      </c>
    </row>
    <row r="1552" spans="1:8" x14ac:dyDescent="0.25">
      <c r="A1552" s="16" t="s">
        <v>1776</v>
      </c>
      <c r="B1552" s="17" t="s">
        <v>817</v>
      </c>
      <c r="C1552" s="17" t="s">
        <v>0</v>
      </c>
      <c r="D1552" s="17" t="s">
        <v>0</v>
      </c>
      <c r="E1552" s="17" t="s">
        <v>0</v>
      </c>
      <c r="F1552" s="8"/>
      <c r="G1552" s="8"/>
      <c r="H1552" s="9"/>
    </row>
    <row r="1553" spans="1:8" x14ac:dyDescent="0.25">
      <c r="A1553" s="18" t="s">
        <v>1777</v>
      </c>
      <c r="B1553" s="17" t="s">
        <v>1778</v>
      </c>
      <c r="C1553" s="17" t="s">
        <v>243</v>
      </c>
      <c r="D1553" s="17" t="s">
        <v>4411</v>
      </c>
      <c r="E1553" s="17" t="s">
        <v>4425</v>
      </c>
      <c r="F1553" s="19">
        <v>1285000</v>
      </c>
      <c r="G1553" s="19">
        <v>1154699.47</v>
      </c>
      <c r="H1553" s="20">
        <v>130300.53</v>
      </c>
    </row>
    <row r="1554" spans="1:8" x14ac:dyDescent="0.25">
      <c r="A1554" s="18" t="s">
        <v>0</v>
      </c>
      <c r="B1554" s="17" t="s">
        <v>38</v>
      </c>
      <c r="C1554" s="17" t="s">
        <v>0</v>
      </c>
      <c r="D1554" s="17" t="s">
        <v>0</v>
      </c>
      <c r="E1554" s="17" t="s">
        <v>0</v>
      </c>
      <c r="F1554" s="19">
        <f>F1553</f>
        <v>1285000</v>
      </c>
      <c r="G1554" s="19">
        <f>G1553</f>
        <v>1154699.47</v>
      </c>
      <c r="H1554" s="20">
        <f>H1553</f>
        <v>130300.53</v>
      </c>
    </row>
    <row r="1555" spans="1:8" x14ac:dyDescent="0.25">
      <c r="A1555" s="18" t="s">
        <v>0</v>
      </c>
      <c r="B1555" s="17" t="s">
        <v>42</v>
      </c>
      <c r="C1555" s="17" t="s">
        <v>0</v>
      </c>
      <c r="D1555" s="17" t="s">
        <v>0</v>
      </c>
      <c r="E1555" s="17" t="s">
        <v>0</v>
      </c>
      <c r="F1555" s="19">
        <f>0</f>
        <v>0</v>
      </c>
      <c r="G1555" s="19">
        <f>0</f>
        <v>0</v>
      </c>
      <c r="H1555" s="20">
        <f>0</f>
        <v>0</v>
      </c>
    </row>
    <row r="1556" spans="1:8" x14ac:dyDescent="0.25">
      <c r="A1556" s="18" t="s">
        <v>0</v>
      </c>
      <c r="B1556" s="17" t="s">
        <v>43</v>
      </c>
      <c r="C1556" s="17" t="s">
        <v>0</v>
      </c>
      <c r="D1556" s="17" t="s">
        <v>0</v>
      </c>
      <c r="E1556" s="17" t="s">
        <v>0</v>
      </c>
      <c r="F1556" s="19">
        <f>F1555-F1554</f>
        <v>-1285000</v>
      </c>
      <c r="G1556" s="19">
        <f>G1555-G1554</f>
        <v>-1154699.47</v>
      </c>
      <c r="H1556" s="20">
        <f>H1555-H1554</f>
        <v>-130300.53</v>
      </c>
    </row>
    <row r="1557" spans="1:8" x14ac:dyDescent="0.25">
      <c r="A1557" s="14" t="s">
        <v>1779</v>
      </c>
      <c r="B1557" s="15" t="s">
        <v>1780</v>
      </c>
      <c r="C1557" s="15" t="s">
        <v>0</v>
      </c>
      <c r="D1557" s="15" t="s">
        <v>0</v>
      </c>
      <c r="E1557" s="15" t="s">
        <v>0</v>
      </c>
      <c r="F1557" s="8"/>
      <c r="G1557" s="8"/>
      <c r="H1557" s="9"/>
    </row>
    <row r="1558" spans="1:8" x14ac:dyDescent="0.25">
      <c r="A1558" s="16" t="s">
        <v>1781</v>
      </c>
      <c r="B1558" s="17" t="s">
        <v>1780</v>
      </c>
      <c r="C1558" s="17" t="s">
        <v>0</v>
      </c>
      <c r="D1558" s="17" t="s">
        <v>0</v>
      </c>
      <c r="E1558" s="17" t="s">
        <v>0</v>
      </c>
      <c r="F1558" s="8"/>
      <c r="G1558" s="8"/>
      <c r="H1558" s="9"/>
    </row>
    <row r="1559" spans="1:8" x14ac:dyDescent="0.25">
      <c r="A1559" s="18" t="s">
        <v>1782</v>
      </c>
      <c r="B1559" s="17" t="s">
        <v>107</v>
      </c>
      <c r="C1559" s="17" t="s">
        <v>19</v>
      </c>
      <c r="D1559" s="17" t="s">
        <v>4411</v>
      </c>
      <c r="E1559" s="17" t="s">
        <v>4425</v>
      </c>
      <c r="F1559" s="19">
        <v>39000</v>
      </c>
      <c r="G1559" s="19">
        <v>8829.2999999999993</v>
      </c>
      <c r="H1559" s="20">
        <v>30170.7</v>
      </c>
    </row>
    <row r="1560" spans="1:8" x14ac:dyDescent="0.25">
      <c r="A1560" s="18" t="s">
        <v>0</v>
      </c>
      <c r="B1560" s="17" t="s">
        <v>38</v>
      </c>
      <c r="C1560" s="17" t="s">
        <v>0</v>
      </c>
      <c r="D1560" s="17" t="s">
        <v>0</v>
      </c>
      <c r="E1560" s="17" t="s">
        <v>0</v>
      </c>
      <c r="F1560" s="19">
        <f>F1559</f>
        <v>39000</v>
      </c>
      <c r="G1560" s="19">
        <f>G1559</f>
        <v>8829.2999999999993</v>
      </c>
      <c r="H1560" s="20">
        <f>H1559</f>
        <v>30170.7</v>
      </c>
    </row>
    <row r="1561" spans="1:8" x14ac:dyDescent="0.25">
      <c r="A1561" s="18" t="s">
        <v>0</v>
      </c>
      <c r="B1561" s="17" t="s">
        <v>42</v>
      </c>
      <c r="C1561" s="17" t="s">
        <v>0</v>
      </c>
      <c r="D1561" s="17" t="s">
        <v>0</v>
      </c>
      <c r="E1561" s="17" t="s">
        <v>0</v>
      </c>
      <c r="F1561" s="19">
        <f>0</f>
        <v>0</v>
      </c>
      <c r="G1561" s="19">
        <f>0</f>
        <v>0</v>
      </c>
      <c r="H1561" s="20">
        <f>0</f>
        <v>0</v>
      </c>
    </row>
    <row r="1562" spans="1:8" x14ac:dyDescent="0.25">
      <c r="A1562" s="18" t="s">
        <v>0</v>
      </c>
      <c r="B1562" s="17" t="s">
        <v>43</v>
      </c>
      <c r="C1562" s="17" t="s">
        <v>0</v>
      </c>
      <c r="D1562" s="17" t="s">
        <v>0</v>
      </c>
      <c r="E1562" s="17" t="s">
        <v>0</v>
      </c>
      <c r="F1562" s="19">
        <f>F1561-F1560</f>
        <v>-39000</v>
      </c>
      <c r="G1562" s="19">
        <f>G1561-G1560</f>
        <v>-8829.2999999999993</v>
      </c>
      <c r="H1562" s="20">
        <f>H1561-H1560</f>
        <v>-30170.7</v>
      </c>
    </row>
    <row r="1563" spans="1:8" x14ac:dyDescent="0.25">
      <c r="A1563" s="12" t="s">
        <v>1783</v>
      </c>
      <c r="B1563" s="13" t="s">
        <v>1784</v>
      </c>
      <c r="C1563" s="13" t="s">
        <v>0</v>
      </c>
      <c r="D1563" s="13" t="s">
        <v>0</v>
      </c>
      <c r="E1563" s="13" t="s">
        <v>0</v>
      </c>
      <c r="F1563" s="8"/>
      <c r="G1563" s="8"/>
      <c r="H1563" s="9"/>
    </row>
    <row r="1564" spans="1:8" x14ac:dyDescent="0.25">
      <c r="A1564" s="14" t="s">
        <v>1785</v>
      </c>
      <c r="B1564" s="15" t="s">
        <v>1786</v>
      </c>
      <c r="C1564" s="15" t="s">
        <v>0</v>
      </c>
      <c r="D1564" s="15" t="s">
        <v>0</v>
      </c>
      <c r="E1564" s="15" t="s">
        <v>0</v>
      </c>
      <c r="F1564" s="8"/>
      <c r="G1564" s="8"/>
      <c r="H1564" s="9"/>
    </row>
    <row r="1565" spans="1:8" x14ac:dyDescent="0.25">
      <c r="A1565" s="16" t="s">
        <v>1787</v>
      </c>
      <c r="B1565" s="17" t="s">
        <v>1788</v>
      </c>
      <c r="C1565" s="17" t="s">
        <v>0</v>
      </c>
      <c r="D1565" s="17" t="s">
        <v>0</v>
      </c>
      <c r="E1565" s="17" t="s">
        <v>0</v>
      </c>
      <c r="F1565" s="8"/>
      <c r="G1565" s="8"/>
      <c r="H1565" s="9"/>
    </row>
    <row r="1566" spans="1:8" x14ac:dyDescent="0.25">
      <c r="A1566" s="18" t="s">
        <v>1789</v>
      </c>
      <c r="B1566" s="17" t="s">
        <v>1790</v>
      </c>
      <c r="C1566" s="17" t="s">
        <v>243</v>
      </c>
      <c r="D1566" s="17" t="s">
        <v>4410</v>
      </c>
      <c r="E1566" s="17" t="s">
        <v>4437</v>
      </c>
      <c r="F1566" s="19">
        <v>10000</v>
      </c>
      <c r="G1566" s="19">
        <v>5400</v>
      </c>
      <c r="H1566" s="20">
        <v>4600</v>
      </c>
    </row>
    <row r="1567" spans="1:8" x14ac:dyDescent="0.25">
      <c r="A1567" s="18" t="s">
        <v>0</v>
      </c>
      <c r="B1567" s="17" t="s">
        <v>38</v>
      </c>
      <c r="C1567" s="17" t="s">
        <v>0</v>
      </c>
      <c r="D1567" s="17" t="s">
        <v>0</v>
      </c>
      <c r="E1567" s="17" t="s">
        <v>0</v>
      </c>
      <c r="F1567" s="19">
        <f>F1566</f>
        <v>10000</v>
      </c>
      <c r="G1567" s="19">
        <f>G1566</f>
        <v>5400</v>
      </c>
      <c r="H1567" s="20">
        <f>H1566</f>
        <v>4600</v>
      </c>
    </row>
    <row r="1568" spans="1:8" x14ac:dyDescent="0.25">
      <c r="A1568" s="18" t="s">
        <v>0</v>
      </c>
      <c r="B1568" s="17" t="s">
        <v>42</v>
      </c>
      <c r="C1568" s="17" t="s">
        <v>0</v>
      </c>
      <c r="D1568" s="17" t="s">
        <v>0</v>
      </c>
      <c r="E1568" s="17" t="s">
        <v>0</v>
      </c>
      <c r="F1568" s="19">
        <f>0</f>
        <v>0</v>
      </c>
      <c r="G1568" s="19">
        <f>0</f>
        <v>0</v>
      </c>
      <c r="H1568" s="20">
        <f>0</f>
        <v>0</v>
      </c>
    </row>
    <row r="1569" spans="1:8" x14ac:dyDescent="0.25">
      <c r="A1569" s="18" t="s">
        <v>0</v>
      </c>
      <c r="B1569" s="17" t="s">
        <v>43</v>
      </c>
      <c r="C1569" s="17" t="s">
        <v>0</v>
      </c>
      <c r="D1569" s="17" t="s">
        <v>0</v>
      </c>
      <c r="E1569" s="17" t="s">
        <v>0</v>
      </c>
      <c r="F1569" s="19">
        <f>F1568-F1567</f>
        <v>-10000</v>
      </c>
      <c r="G1569" s="19">
        <f>G1568-G1567</f>
        <v>-5400</v>
      </c>
      <c r="H1569" s="20">
        <f>H1568-H1567</f>
        <v>-4600</v>
      </c>
    </row>
    <row r="1570" spans="1:8" x14ac:dyDescent="0.25">
      <c r="A1570" s="14" t="s">
        <v>1791</v>
      </c>
      <c r="B1570" s="15" t="s">
        <v>1792</v>
      </c>
      <c r="C1570" s="15" t="s">
        <v>0</v>
      </c>
      <c r="D1570" s="15" t="s">
        <v>0</v>
      </c>
      <c r="E1570" s="15" t="s">
        <v>0</v>
      </c>
      <c r="F1570" s="8"/>
      <c r="G1570" s="8"/>
      <c r="H1570" s="9"/>
    </row>
    <row r="1571" spans="1:8" x14ac:dyDescent="0.25">
      <c r="A1571" s="16" t="s">
        <v>1793</v>
      </c>
      <c r="B1571" s="17" t="s">
        <v>1794</v>
      </c>
      <c r="C1571" s="17" t="s">
        <v>0</v>
      </c>
      <c r="D1571" s="17" t="s">
        <v>0</v>
      </c>
      <c r="E1571" s="17" t="s">
        <v>0</v>
      </c>
      <c r="F1571" s="8"/>
      <c r="G1571" s="8"/>
      <c r="H1571" s="9"/>
    </row>
    <row r="1572" spans="1:8" x14ac:dyDescent="0.25">
      <c r="A1572" s="18" t="s">
        <v>1795</v>
      </c>
      <c r="B1572" s="17" t="s">
        <v>107</v>
      </c>
      <c r="C1572" s="17" t="s">
        <v>19</v>
      </c>
      <c r="D1572" s="17" t="s">
        <v>4411</v>
      </c>
      <c r="E1572" s="17" t="s">
        <v>4419</v>
      </c>
      <c r="F1572" s="19">
        <v>3000</v>
      </c>
      <c r="G1572" s="19">
        <v>1000.14</v>
      </c>
      <c r="H1572" s="20">
        <v>1999.86</v>
      </c>
    </row>
    <row r="1573" spans="1:8" x14ac:dyDescent="0.25">
      <c r="A1573" s="18" t="s">
        <v>0</v>
      </c>
      <c r="B1573" s="17" t="s">
        <v>38</v>
      </c>
      <c r="C1573" s="17" t="s">
        <v>0</v>
      </c>
      <c r="D1573" s="17" t="s">
        <v>0</v>
      </c>
      <c r="E1573" s="17" t="s">
        <v>0</v>
      </c>
      <c r="F1573" s="19">
        <f>F1572</f>
        <v>3000</v>
      </c>
      <c r="G1573" s="19">
        <f>G1572</f>
        <v>1000.14</v>
      </c>
      <c r="H1573" s="20">
        <f>H1572</f>
        <v>1999.86</v>
      </c>
    </row>
    <row r="1574" spans="1:8" x14ac:dyDescent="0.25">
      <c r="A1574" s="18" t="s">
        <v>0</v>
      </c>
      <c r="B1574" s="17" t="s">
        <v>42</v>
      </c>
      <c r="C1574" s="17" t="s">
        <v>0</v>
      </c>
      <c r="D1574" s="17" t="s">
        <v>0</v>
      </c>
      <c r="E1574" s="17" t="s">
        <v>0</v>
      </c>
      <c r="F1574" s="19">
        <f>0</f>
        <v>0</v>
      </c>
      <c r="G1574" s="19">
        <f>0</f>
        <v>0</v>
      </c>
      <c r="H1574" s="20">
        <f>0</f>
        <v>0</v>
      </c>
    </row>
    <row r="1575" spans="1:8" x14ac:dyDescent="0.25">
      <c r="A1575" s="18" t="s">
        <v>0</v>
      </c>
      <c r="B1575" s="17" t="s">
        <v>43</v>
      </c>
      <c r="C1575" s="17" t="s">
        <v>0</v>
      </c>
      <c r="D1575" s="17" t="s">
        <v>0</v>
      </c>
      <c r="E1575" s="17" t="s">
        <v>0</v>
      </c>
      <c r="F1575" s="19">
        <f>F1574-F1573</f>
        <v>-3000</v>
      </c>
      <c r="G1575" s="19">
        <f>G1574-G1573</f>
        <v>-1000.14</v>
      </c>
      <c r="H1575" s="20">
        <f>H1574-H1573</f>
        <v>-1999.86</v>
      </c>
    </row>
    <row r="1576" spans="1:8" x14ac:dyDescent="0.25">
      <c r="A1576" s="14" t="s">
        <v>1796</v>
      </c>
      <c r="B1576" s="15" t="s">
        <v>1076</v>
      </c>
      <c r="C1576" s="15" t="s">
        <v>0</v>
      </c>
      <c r="D1576" s="15" t="s">
        <v>0</v>
      </c>
      <c r="E1576" s="15" t="s">
        <v>0</v>
      </c>
      <c r="F1576" s="8"/>
      <c r="G1576" s="8"/>
      <c r="H1576" s="9"/>
    </row>
    <row r="1577" spans="1:8" x14ac:dyDescent="0.25">
      <c r="A1577" s="16" t="s">
        <v>1797</v>
      </c>
      <c r="B1577" s="17" t="s">
        <v>1076</v>
      </c>
      <c r="C1577" s="17" t="s">
        <v>0</v>
      </c>
      <c r="D1577" s="17" t="s">
        <v>0</v>
      </c>
      <c r="E1577" s="17" t="s">
        <v>0</v>
      </c>
      <c r="F1577" s="8"/>
      <c r="G1577" s="8"/>
      <c r="H1577" s="9"/>
    </row>
    <row r="1578" spans="1:8" x14ac:dyDescent="0.25">
      <c r="A1578" s="18" t="s">
        <v>1798</v>
      </c>
      <c r="B1578" s="17" t="s">
        <v>1799</v>
      </c>
      <c r="C1578" s="17" t="s">
        <v>48</v>
      </c>
      <c r="D1578" s="17" t="s">
        <v>4405</v>
      </c>
      <c r="E1578" s="17" t="s">
        <v>4422</v>
      </c>
      <c r="F1578" s="19">
        <v>26000</v>
      </c>
      <c r="G1578" s="19">
        <v>23746</v>
      </c>
      <c r="H1578" s="20">
        <v>2254</v>
      </c>
    </row>
    <row r="1579" spans="1:8" x14ac:dyDescent="0.25">
      <c r="A1579" s="18" t="s">
        <v>1800</v>
      </c>
      <c r="B1579" s="17" t="s">
        <v>1801</v>
      </c>
      <c r="C1579" s="17" t="s">
        <v>475</v>
      </c>
      <c r="D1579" s="17" t="s">
        <v>4405</v>
      </c>
      <c r="E1579" s="17" t="s">
        <v>4422</v>
      </c>
      <c r="F1579" s="19">
        <v>4000</v>
      </c>
      <c r="G1579" s="19">
        <v>0</v>
      </c>
      <c r="H1579" s="20">
        <v>4000</v>
      </c>
    </row>
    <row r="1580" spans="1:8" x14ac:dyDescent="0.25">
      <c r="A1580" s="18" t="s">
        <v>1802</v>
      </c>
      <c r="B1580" s="17" t="s">
        <v>1803</v>
      </c>
      <c r="C1580" s="17" t="s">
        <v>243</v>
      </c>
      <c r="D1580" s="17" t="s">
        <v>4405</v>
      </c>
      <c r="E1580" s="17" t="s">
        <v>4422</v>
      </c>
      <c r="F1580" s="19">
        <v>212500</v>
      </c>
      <c r="G1580" s="19">
        <v>153398</v>
      </c>
      <c r="H1580" s="20">
        <v>59102</v>
      </c>
    </row>
    <row r="1581" spans="1:8" x14ac:dyDescent="0.25">
      <c r="A1581" s="18" t="s">
        <v>1804</v>
      </c>
      <c r="B1581" s="17" t="s">
        <v>242</v>
      </c>
      <c r="C1581" s="17" t="s">
        <v>243</v>
      </c>
      <c r="D1581" s="17" t="s">
        <v>4405</v>
      </c>
      <c r="E1581" s="17" t="s">
        <v>4422</v>
      </c>
      <c r="F1581" s="19">
        <v>57000</v>
      </c>
      <c r="G1581" s="19">
        <v>7200</v>
      </c>
      <c r="H1581" s="20">
        <v>49800</v>
      </c>
    </row>
    <row r="1582" spans="1:8" x14ac:dyDescent="0.25">
      <c r="A1582" s="18" t="s">
        <v>1805</v>
      </c>
      <c r="B1582" s="17" t="s">
        <v>157</v>
      </c>
      <c r="C1582" s="17" t="s">
        <v>86</v>
      </c>
      <c r="D1582" s="17" t="s">
        <v>4411</v>
      </c>
      <c r="E1582" s="17" t="s">
        <v>4422</v>
      </c>
      <c r="F1582" s="19">
        <v>200</v>
      </c>
      <c r="G1582" s="19">
        <v>0</v>
      </c>
      <c r="H1582" s="20">
        <v>200</v>
      </c>
    </row>
    <row r="1583" spans="1:8" x14ac:dyDescent="0.25">
      <c r="A1583" s="18" t="s">
        <v>1806</v>
      </c>
      <c r="B1583" s="17" t="s">
        <v>99</v>
      </c>
      <c r="C1583" s="17" t="s">
        <v>19</v>
      </c>
      <c r="D1583" s="17" t="s">
        <v>4405</v>
      </c>
      <c r="E1583" s="17" t="s">
        <v>4422</v>
      </c>
      <c r="F1583" s="19">
        <v>60000</v>
      </c>
      <c r="G1583" s="19">
        <v>20694.509999999998</v>
      </c>
      <c r="H1583" s="20">
        <v>39305.49</v>
      </c>
    </row>
    <row r="1584" spans="1:8" x14ac:dyDescent="0.25">
      <c r="A1584" s="18" t="s">
        <v>1807</v>
      </c>
      <c r="B1584" s="17" t="s">
        <v>101</v>
      </c>
      <c r="C1584" s="17" t="s">
        <v>19</v>
      </c>
      <c r="D1584" s="17" t="s">
        <v>4405</v>
      </c>
      <c r="E1584" s="17" t="s">
        <v>4422</v>
      </c>
      <c r="F1584" s="19">
        <v>238900</v>
      </c>
      <c r="G1584" s="19">
        <v>112119.05</v>
      </c>
      <c r="H1584" s="20">
        <v>126780.95</v>
      </c>
    </row>
    <row r="1585" spans="1:8" x14ac:dyDescent="0.25">
      <c r="A1585" s="18" t="s">
        <v>1808</v>
      </c>
      <c r="B1585" s="17" t="s">
        <v>107</v>
      </c>
      <c r="C1585" s="17" t="s">
        <v>19</v>
      </c>
      <c r="D1585" s="17" t="s">
        <v>4405</v>
      </c>
      <c r="E1585" s="17" t="s">
        <v>4422</v>
      </c>
      <c r="F1585" s="19">
        <v>11000</v>
      </c>
      <c r="G1585" s="19">
        <v>28401</v>
      </c>
      <c r="H1585" s="20">
        <v>-17401</v>
      </c>
    </row>
    <row r="1586" spans="1:8" x14ac:dyDescent="0.25">
      <c r="A1586" s="18" t="s">
        <v>0</v>
      </c>
      <c r="B1586" s="17" t="s">
        <v>38</v>
      </c>
      <c r="C1586" s="17" t="s">
        <v>0</v>
      </c>
      <c r="D1586" s="17" t="s">
        <v>0</v>
      </c>
      <c r="E1586" s="17" t="s">
        <v>0</v>
      </c>
      <c r="F1586" s="19">
        <f>F1585+F1584+F1583+F1582+F1581+F1580+F1579+F1578</f>
        <v>609600</v>
      </c>
      <c r="G1586" s="19">
        <f>G1585+G1584+G1583+G1582+G1581+G1580+G1579+G1578</f>
        <v>345558.56</v>
      </c>
      <c r="H1586" s="20">
        <f>H1585+H1584+H1583+H1582+H1581+H1580+H1579+H1578</f>
        <v>264041.44</v>
      </c>
    </row>
    <row r="1587" spans="1:8" x14ac:dyDescent="0.25">
      <c r="A1587" s="18" t="s">
        <v>1809</v>
      </c>
      <c r="B1587" s="17" t="s">
        <v>1810</v>
      </c>
      <c r="C1587" s="17" t="s">
        <v>368</v>
      </c>
      <c r="D1587" s="17" t="s">
        <v>4405</v>
      </c>
      <c r="E1587" s="17" t="s">
        <v>4422</v>
      </c>
      <c r="F1587" s="19">
        <v>13500</v>
      </c>
      <c r="G1587" s="19">
        <v>8440</v>
      </c>
      <c r="H1587" s="20">
        <v>5060</v>
      </c>
    </row>
    <row r="1588" spans="1:8" x14ac:dyDescent="0.25">
      <c r="A1588" s="18" t="s">
        <v>1811</v>
      </c>
      <c r="B1588" s="17" t="s">
        <v>375</v>
      </c>
      <c r="C1588" s="17" t="s">
        <v>376</v>
      </c>
      <c r="D1588" s="17" t="s">
        <v>4405</v>
      </c>
      <c r="E1588" s="17" t="s">
        <v>4422</v>
      </c>
      <c r="F1588" s="19">
        <v>100</v>
      </c>
      <c r="G1588" s="19">
        <v>0</v>
      </c>
      <c r="H1588" s="20">
        <v>100</v>
      </c>
    </row>
    <row r="1589" spans="1:8" x14ac:dyDescent="0.25">
      <c r="A1589" s="18" t="s">
        <v>1812</v>
      </c>
      <c r="B1589" s="17" t="s">
        <v>380</v>
      </c>
      <c r="C1589" s="17" t="s">
        <v>261</v>
      </c>
      <c r="D1589" s="17" t="s">
        <v>4405</v>
      </c>
      <c r="E1589" s="17" t="s">
        <v>4422</v>
      </c>
      <c r="F1589" s="19">
        <v>2600</v>
      </c>
      <c r="G1589" s="19">
        <v>21500</v>
      </c>
      <c r="H1589" s="20">
        <v>-18900</v>
      </c>
    </row>
    <row r="1590" spans="1:8" x14ac:dyDescent="0.25">
      <c r="A1590" s="18" t="s">
        <v>0</v>
      </c>
      <c r="B1590" s="17" t="s">
        <v>42</v>
      </c>
      <c r="C1590" s="17" t="s">
        <v>0</v>
      </c>
      <c r="D1590" s="17" t="s">
        <v>0</v>
      </c>
      <c r="E1590" s="17" t="s">
        <v>0</v>
      </c>
      <c r="F1590" s="19">
        <f>F1589+F1588+F1587</f>
        <v>16200</v>
      </c>
      <c r="G1590" s="19">
        <f>G1589+G1588+G1587</f>
        <v>29940</v>
      </c>
      <c r="H1590" s="20">
        <f>H1589+H1588+H1587</f>
        <v>-13740</v>
      </c>
    </row>
    <row r="1591" spans="1:8" x14ac:dyDescent="0.25">
      <c r="A1591" s="18" t="s">
        <v>0</v>
      </c>
      <c r="B1591" s="17" t="s">
        <v>43</v>
      </c>
      <c r="C1591" s="17" t="s">
        <v>0</v>
      </c>
      <c r="D1591" s="17" t="s">
        <v>0</v>
      </c>
      <c r="E1591" s="17" t="s">
        <v>0</v>
      </c>
      <c r="F1591" s="19">
        <f>F1590-F1586</f>
        <v>-593400</v>
      </c>
      <c r="G1591" s="19">
        <f>G1590-G1586</f>
        <v>-315618.56</v>
      </c>
      <c r="H1591" s="20">
        <f>H1590-H1586</f>
        <v>-277781.44</v>
      </c>
    </row>
    <row r="1592" spans="1:8" x14ac:dyDescent="0.25">
      <c r="A1592" s="12" t="s">
        <v>1813</v>
      </c>
      <c r="B1592" s="13" t="s">
        <v>1814</v>
      </c>
      <c r="C1592" s="13" t="s">
        <v>0</v>
      </c>
      <c r="D1592" s="13" t="s">
        <v>0</v>
      </c>
      <c r="E1592" s="13" t="s">
        <v>0</v>
      </c>
      <c r="F1592" s="8"/>
      <c r="G1592" s="8"/>
      <c r="H1592" s="9"/>
    </row>
    <row r="1593" spans="1:8" x14ac:dyDescent="0.25">
      <c r="A1593" s="14" t="s">
        <v>1815</v>
      </c>
      <c r="B1593" s="15" t="s">
        <v>1816</v>
      </c>
      <c r="C1593" s="15" t="s">
        <v>0</v>
      </c>
      <c r="D1593" s="15" t="s">
        <v>0</v>
      </c>
      <c r="E1593" s="15" t="s">
        <v>0</v>
      </c>
      <c r="F1593" s="8"/>
      <c r="G1593" s="8"/>
      <c r="H1593" s="9"/>
    </row>
    <row r="1594" spans="1:8" x14ac:dyDescent="0.25">
      <c r="A1594" s="16" t="s">
        <v>1817</v>
      </c>
      <c r="B1594" s="17" t="s">
        <v>1816</v>
      </c>
      <c r="C1594" s="17" t="s">
        <v>0</v>
      </c>
      <c r="D1594" s="17" t="s">
        <v>0</v>
      </c>
      <c r="E1594" s="17" t="s">
        <v>0</v>
      </c>
      <c r="F1594" s="8"/>
      <c r="G1594" s="8"/>
      <c r="H1594" s="9"/>
    </row>
    <row r="1595" spans="1:8" x14ac:dyDescent="0.25">
      <c r="A1595" s="18" t="s">
        <v>1818</v>
      </c>
      <c r="B1595" s="17" t="s">
        <v>1819</v>
      </c>
      <c r="C1595" s="17" t="s">
        <v>48</v>
      </c>
      <c r="D1595" s="17" t="s">
        <v>4405</v>
      </c>
      <c r="E1595" s="17" t="s">
        <v>4422</v>
      </c>
      <c r="F1595" s="19">
        <v>32700</v>
      </c>
      <c r="G1595" s="19">
        <v>27790</v>
      </c>
      <c r="H1595" s="20">
        <v>4910</v>
      </c>
    </row>
    <row r="1596" spans="1:8" x14ac:dyDescent="0.25">
      <c r="A1596" s="18" t="s">
        <v>1820</v>
      </c>
      <c r="B1596" s="17" t="s">
        <v>1821</v>
      </c>
      <c r="C1596" s="17" t="s">
        <v>243</v>
      </c>
      <c r="D1596" s="17" t="s">
        <v>4405</v>
      </c>
      <c r="E1596" s="17" t="s">
        <v>4422</v>
      </c>
      <c r="F1596" s="19">
        <v>467500</v>
      </c>
      <c r="G1596" s="19">
        <v>649025.76</v>
      </c>
      <c r="H1596" s="20">
        <v>-181525.76000000001</v>
      </c>
    </row>
    <row r="1597" spans="1:8" x14ac:dyDescent="0.25">
      <c r="A1597" s="18" t="s">
        <v>1822</v>
      </c>
      <c r="B1597" s="17" t="s">
        <v>1823</v>
      </c>
      <c r="C1597" s="17" t="s">
        <v>243</v>
      </c>
      <c r="D1597" s="17" t="s">
        <v>4405</v>
      </c>
      <c r="E1597" s="17" t="s">
        <v>4422</v>
      </c>
      <c r="F1597" s="19">
        <v>110500</v>
      </c>
      <c r="G1597" s="19">
        <v>70148.800000000003</v>
      </c>
      <c r="H1597" s="20">
        <v>40351.199999999997</v>
      </c>
    </row>
    <row r="1598" spans="1:8" x14ac:dyDescent="0.25">
      <c r="A1598" s="18" t="s">
        <v>1824</v>
      </c>
      <c r="B1598" s="17" t="s">
        <v>1825</v>
      </c>
      <c r="C1598" s="17" t="s">
        <v>1245</v>
      </c>
      <c r="D1598" s="17" t="s">
        <v>4405</v>
      </c>
      <c r="E1598" s="17" t="s">
        <v>4422</v>
      </c>
      <c r="F1598" s="19">
        <v>35000</v>
      </c>
      <c r="G1598" s="19">
        <v>0</v>
      </c>
      <c r="H1598" s="20">
        <v>35000</v>
      </c>
    </row>
    <row r="1599" spans="1:8" x14ac:dyDescent="0.25">
      <c r="A1599" s="18" t="s">
        <v>1826</v>
      </c>
      <c r="B1599" s="17" t="s">
        <v>1827</v>
      </c>
      <c r="C1599" s="17" t="s">
        <v>1828</v>
      </c>
      <c r="D1599" s="17" t="s">
        <v>4405</v>
      </c>
      <c r="E1599" s="17" t="s">
        <v>4422</v>
      </c>
      <c r="F1599" s="19">
        <v>212500</v>
      </c>
      <c r="G1599" s="19">
        <v>435533</v>
      </c>
      <c r="H1599" s="20">
        <v>-223033</v>
      </c>
    </row>
    <row r="1600" spans="1:8" x14ac:dyDescent="0.25">
      <c r="A1600" s="18" t="s">
        <v>1829</v>
      </c>
      <c r="B1600" s="17" t="s">
        <v>1830</v>
      </c>
      <c r="C1600" s="17" t="s">
        <v>48</v>
      </c>
      <c r="D1600" s="17" t="s">
        <v>4405</v>
      </c>
      <c r="E1600" s="17" t="s">
        <v>4422</v>
      </c>
      <c r="F1600" s="19">
        <v>32700</v>
      </c>
      <c r="G1600" s="19">
        <v>0</v>
      </c>
      <c r="H1600" s="20">
        <v>32700</v>
      </c>
    </row>
    <row r="1601" spans="1:8" x14ac:dyDescent="0.25">
      <c r="A1601" s="18" t="s">
        <v>0</v>
      </c>
      <c r="B1601" s="17" t="s">
        <v>38</v>
      </c>
      <c r="C1601" s="17" t="s">
        <v>0</v>
      </c>
      <c r="D1601" s="17" t="s">
        <v>0</v>
      </c>
      <c r="E1601" s="17" t="s">
        <v>0</v>
      </c>
      <c r="F1601" s="19">
        <f>F1600+F1599+F1598+F1597+F1596+F1595</f>
        <v>890900</v>
      </c>
      <c r="G1601" s="19">
        <f>G1600+G1599+G1598+G1597+G1596+G1595</f>
        <v>1182497.56</v>
      </c>
      <c r="H1601" s="20">
        <f>H1600+H1599+H1598+H1597+H1596+H1595</f>
        <v>-291597.56</v>
      </c>
    </row>
    <row r="1602" spans="1:8" x14ac:dyDescent="0.25">
      <c r="A1602" s="18" t="s">
        <v>0</v>
      </c>
      <c r="B1602" s="17" t="s">
        <v>42</v>
      </c>
      <c r="C1602" s="17" t="s">
        <v>0</v>
      </c>
      <c r="D1602" s="17" t="s">
        <v>0</v>
      </c>
      <c r="E1602" s="17" t="s">
        <v>0</v>
      </c>
      <c r="F1602" s="19">
        <f>0</f>
        <v>0</v>
      </c>
      <c r="G1602" s="19">
        <f>0</f>
        <v>0</v>
      </c>
      <c r="H1602" s="20">
        <f>0</f>
        <v>0</v>
      </c>
    </row>
    <row r="1603" spans="1:8" x14ac:dyDescent="0.25">
      <c r="A1603" s="18" t="s">
        <v>0</v>
      </c>
      <c r="B1603" s="17" t="s">
        <v>43</v>
      </c>
      <c r="C1603" s="17" t="s">
        <v>0</v>
      </c>
      <c r="D1603" s="17" t="s">
        <v>0</v>
      </c>
      <c r="E1603" s="17" t="s">
        <v>0</v>
      </c>
      <c r="F1603" s="19">
        <f>F1602-F1601</f>
        <v>-890900</v>
      </c>
      <c r="G1603" s="19">
        <f>G1602-G1601</f>
        <v>-1182497.56</v>
      </c>
      <c r="H1603" s="20">
        <f>H1602-H1601</f>
        <v>291597.56</v>
      </c>
    </row>
    <row r="1604" spans="1:8" x14ac:dyDescent="0.25">
      <c r="A1604" s="14" t="s">
        <v>1831</v>
      </c>
      <c r="B1604" s="15" t="s">
        <v>1076</v>
      </c>
      <c r="C1604" s="15" t="s">
        <v>0</v>
      </c>
      <c r="D1604" s="15" t="s">
        <v>0</v>
      </c>
      <c r="E1604" s="15" t="s">
        <v>0</v>
      </c>
      <c r="F1604" s="8"/>
      <c r="G1604" s="8"/>
      <c r="H1604" s="9"/>
    </row>
    <row r="1605" spans="1:8" x14ac:dyDescent="0.25">
      <c r="A1605" s="16" t="s">
        <v>1832</v>
      </c>
      <c r="B1605" s="17" t="s">
        <v>1076</v>
      </c>
      <c r="C1605" s="17" t="s">
        <v>0</v>
      </c>
      <c r="D1605" s="17" t="s">
        <v>0</v>
      </c>
      <c r="E1605" s="17" t="s">
        <v>0</v>
      </c>
      <c r="F1605" s="8"/>
      <c r="G1605" s="8"/>
      <c r="H1605" s="9"/>
    </row>
    <row r="1606" spans="1:8" x14ac:dyDescent="0.25">
      <c r="A1606" s="18" t="s">
        <v>1833</v>
      </c>
      <c r="B1606" s="17" t="s">
        <v>1834</v>
      </c>
      <c r="C1606" s="17" t="s">
        <v>243</v>
      </c>
      <c r="D1606" s="17" t="s">
        <v>4405</v>
      </c>
      <c r="E1606" s="17" t="s">
        <v>4422</v>
      </c>
      <c r="F1606" s="19">
        <v>459000</v>
      </c>
      <c r="G1606" s="19">
        <v>343332</v>
      </c>
      <c r="H1606" s="20">
        <v>115668</v>
      </c>
    </row>
    <row r="1607" spans="1:8" x14ac:dyDescent="0.25">
      <c r="A1607" s="18" t="s">
        <v>1835</v>
      </c>
      <c r="B1607" s="17" t="s">
        <v>1836</v>
      </c>
      <c r="C1607" s="17" t="s">
        <v>1245</v>
      </c>
      <c r="D1607" s="17" t="s">
        <v>4405</v>
      </c>
      <c r="E1607" s="17" t="s">
        <v>4422</v>
      </c>
      <c r="F1607" s="19">
        <v>170000</v>
      </c>
      <c r="G1607" s="19">
        <v>3235</v>
      </c>
      <c r="H1607" s="20">
        <v>166765</v>
      </c>
    </row>
    <row r="1608" spans="1:8" x14ac:dyDescent="0.25">
      <c r="A1608" s="18" t="s">
        <v>1837</v>
      </c>
      <c r="B1608" s="17" t="s">
        <v>1838</v>
      </c>
      <c r="C1608" s="17" t="s">
        <v>1839</v>
      </c>
      <c r="D1608" s="17" t="s">
        <v>4405</v>
      </c>
      <c r="E1608" s="17" t="s">
        <v>4422</v>
      </c>
      <c r="F1608" s="19">
        <v>170000</v>
      </c>
      <c r="G1608" s="19">
        <v>159386.81</v>
      </c>
      <c r="H1608" s="20">
        <v>10613.19</v>
      </c>
    </row>
    <row r="1609" spans="1:8" x14ac:dyDescent="0.25">
      <c r="A1609" s="18" t="s">
        <v>1840</v>
      </c>
      <c r="B1609" s="17" t="s">
        <v>1841</v>
      </c>
      <c r="C1609" s="17" t="s">
        <v>19</v>
      </c>
      <c r="D1609" s="17" t="s">
        <v>4405</v>
      </c>
      <c r="E1609" s="17" t="s">
        <v>4422</v>
      </c>
      <c r="F1609" s="19">
        <v>35000</v>
      </c>
      <c r="G1609" s="19">
        <v>34992.400000000001</v>
      </c>
      <c r="H1609" s="20">
        <v>7.6</v>
      </c>
    </row>
    <row r="1610" spans="1:8" x14ac:dyDescent="0.25">
      <c r="A1610" s="18" t="s">
        <v>1842</v>
      </c>
      <c r="B1610" s="17" t="s">
        <v>101</v>
      </c>
      <c r="C1610" s="17" t="s">
        <v>19</v>
      </c>
      <c r="D1610" s="17" t="s">
        <v>4408</v>
      </c>
      <c r="E1610" s="17" t="s">
        <v>4422</v>
      </c>
      <c r="F1610" s="19">
        <v>85000</v>
      </c>
      <c r="G1610" s="19">
        <v>80320.759999999995</v>
      </c>
      <c r="H1610" s="20">
        <v>4679.24</v>
      </c>
    </row>
    <row r="1611" spans="1:8" x14ac:dyDescent="0.25">
      <c r="A1611" s="18" t="s">
        <v>1843</v>
      </c>
      <c r="B1611" s="17" t="s">
        <v>1844</v>
      </c>
      <c r="C1611" s="17" t="s">
        <v>19</v>
      </c>
      <c r="D1611" s="17" t="s">
        <v>4405</v>
      </c>
      <c r="E1611" s="17" t="s">
        <v>4422</v>
      </c>
      <c r="F1611" s="19">
        <v>68000</v>
      </c>
      <c r="G1611" s="19">
        <v>32978.04</v>
      </c>
      <c r="H1611" s="20">
        <v>35021.96</v>
      </c>
    </row>
    <row r="1612" spans="1:8" x14ac:dyDescent="0.25">
      <c r="A1612" s="18" t="s">
        <v>1845</v>
      </c>
      <c r="B1612" s="17" t="s">
        <v>1801</v>
      </c>
      <c r="C1612" s="17" t="s">
        <v>243</v>
      </c>
      <c r="D1612" s="17" t="s">
        <v>4405</v>
      </c>
      <c r="E1612" s="17" t="s">
        <v>4422</v>
      </c>
      <c r="F1612" s="19">
        <v>124100</v>
      </c>
      <c r="G1612" s="19">
        <v>124100</v>
      </c>
      <c r="H1612" s="20">
        <v>0</v>
      </c>
    </row>
    <row r="1613" spans="1:8" x14ac:dyDescent="0.25">
      <c r="A1613" s="18" t="s">
        <v>1846</v>
      </c>
      <c r="B1613" s="17" t="s">
        <v>1847</v>
      </c>
      <c r="C1613" s="17" t="s">
        <v>243</v>
      </c>
      <c r="D1613" s="17" t="s">
        <v>4405</v>
      </c>
      <c r="E1613" s="17" t="s">
        <v>4422</v>
      </c>
      <c r="F1613" s="19">
        <v>85900</v>
      </c>
      <c r="G1613" s="19">
        <v>71990</v>
      </c>
      <c r="H1613" s="20">
        <v>13910</v>
      </c>
    </row>
    <row r="1614" spans="1:8" x14ac:dyDescent="0.25">
      <c r="A1614" s="18" t="s">
        <v>0</v>
      </c>
      <c r="B1614" s="17" t="s">
        <v>38</v>
      </c>
      <c r="C1614" s="17" t="s">
        <v>0</v>
      </c>
      <c r="D1614" s="17" t="s">
        <v>0</v>
      </c>
      <c r="E1614" s="17" t="s">
        <v>0</v>
      </c>
      <c r="F1614" s="19">
        <f>F1613+F1612+F1611+F1610+F1609+F1608+F1607+F1606</f>
        <v>1197000</v>
      </c>
      <c r="G1614" s="19">
        <f>G1613+G1612+G1611+G1610+G1609+G1608+G1607+G1606</f>
        <v>850335.01</v>
      </c>
      <c r="H1614" s="20">
        <f>H1613+H1612+H1611+H1610+H1609+H1608+H1607+H1606</f>
        <v>346664.99</v>
      </c>
    </row>
    <row r="1615" spans="1:8" x14ac:dyDescent="0.25">
      <c r="A1615" s="18" t="s">
        <v>0</v>
      </c>
      <c r="B1615" s="17" t="s">
        <v>42</v>
      </c>
      <c r="C1615" s="17" t="s">
        <v>0</v>
      </c>
      <c r="D1615" s="17" t="s">
        <v>0</v>
      </c>
      <c r="E1615" s="17" t="s">
        <v>0</v>
      </c>
      <c r="F1615" s="19">
        <f>0</f>
        <v>0</v>
      </c>
      <c r="G1615" s="19">
        <f>0</f>
        <v>0</v>
      </c>
      <c r="H1615" s="20">
        <f>0</f>
        <v>0</v>
      </c>
    </row>
    <row r="1616" spans="1:8" x14ac:dyDescent="0.25">
      <c r="A1616" s="18" t="s">
        <v>0</v>
      </c>
      <c r="B1616" s="17" t="s">
        <v>43</v>
      </c>
      <c r="C1616" s="17" t="s">
        <v>0</v>
      </c>
      <c r="D1616" s="17" t="s">
        <v>0</v>
      </c>
      <c r="E1616" s="17" t="s">
        <v>0</v>
      </c>
      <c r="F1616" s="19">
        <f>F1615-F1614</f>
        <v>-1197000</v>
      </c>
      <c r="G1616" s="19">
        <f>G1615-G1614</f>
        <v>-850335.01</v>
      </c>
      <c r="H1616" s="20">
        <f>H1615-H1614</f>
        <v>-346664.99</v>
      </c>
    </row>
    <row r="1617" spans="1:8" x14ac:dyDescent="0.25">
      <c r="A1617" s="12" t="s">
        <v>1848</v>
      </c>
      <c r="B1617" s="13" t="s">
        <v>1849</v>
      </c>
      <c r="C1617" s="13" t="s">
        <v>0</v>
      </c>
      <c r="D1617" s="13" t="s">
        <v>0</v>
      </c>
      <c r="E1617" s="13" t="s">
        <v>0</v>
      </c>
      <c r="F1617" s="8"/>
      <c r="G1617" s="8"/>
      <c r="H1617" s="9"/>
    </row>
    <row r="1618" spans="1:8" x14ac:dyDescent="0.25">
      <c r="A1618" s="14" t="s">
        <v>1850</v>
      </c>
      <c r="B1618" s="15" t="s">
        <v>1851</v>
      </c>
      <c r="C1618" s="15" t="s">
        <v>0</v>
      </c>
      <c r="D1618" s="15" t="s">
        <v>0</v>
      </c>
      <c r="E1618" s="15" t="s">
        <v>0</v>
      </c>
      <c r="F1618" s="8"/>
      <c r="G1618" s="8"/>
      <c r="H1618" s="9"/>
    </row>
    <row r="1619" spans="1:8" x14ac:dyDescent="0.25">
      <c r="A1619" s="16" t="s">
        <v>1852</v>
      </c>
      <c r="B1619" s="17" t="s">
        <v>1851</v>
      </c>
      <c r="C1619" s="17" t="s">
        <v>0</v>
      </c>
      <c r="D1619" s="17" t="s">
        <v>0</v>
      </c>
      <c r="E1619" s="17" t="s">
        <v>0</v>
      </c>
      <c r="F1619" s="8"/>
      <c r="G1619" s="8"/>
      <c r="H1619" s="9"/>
    </row>
    <row r="1620" spans="1:8" x14ac:dyDescent="0.25">
      <c r="A1620" s="18" t="s">
        <v>1853</v>
      </c>
      <c r="B1620" s="17" t="s">
        <v>1851</v>
      </c>
      <c r="C1620" s="17" t="s">
        <v>48</v>
      </c>
      <c r="D1620" s="17" t="s">
        <v>4411</v>
      </c>
      <c r="E1620" s="17" t="s">
        <v>4425</v>
      </c>
      <c r="F1620" s="19">
        <v>142000</v>
      </c>
      <c r="G1620" s="19">
        <v>142000</v>
      </c>
      <c r="H1620" s="20">
        <v>0</v>
      </c>
    </row>
    <row r="1621" spans="1:8" x14ac:dyDescent="0.25">
      <c r="A1621" s="18" t="s">
        <v>0</v>
      </c>
      <c r="B1621" s="17" t="s">
        <v>38</v>
      </c>
      <c r="C1621" s="17" t="s">
        <v>0</v>
      </c>
      <c r="D1621" s="17" t="s">
        <v>0</v>
      </c>
      <c r="E1621" s="17" t="s">
        <v>0</v>
      </c>
      <c r="F1621" s="19">
        <f>F1620</f>
        <v>142000</v>
      </c>
      <c r="G1621" s="19">
        <f>G1620</f>
        <v>142000</v>
      </c>
      <c r="H1621" s="20">
        <f>H1620</f>
        <v>0</v>
      </c>
    </row>
    <row r="1622" spans="1:8" x14ac:dyDescent="0.25">
      <c r="A1622" s="18" t="s">
        <v>0</v>
      </c>
      <c r="B1622" s="17" t="s">
        <v>42</v>
      </c>
      <c r="C1622" s="17" t="s">
        <v>0</v>
      </c>
      <c r="D1622" s="17" t="s">
        <v>0</v>
      </c>
      <c r="E1622" s="17" t="s">
        <v>0</v>
      </c>
      <c r="F1622" s="19">
        <f>0</f>
        <v>0</v>
      </c>
      <c r="G1622" s="19">
        <f>0</f>
        <v>0</v>
      </c>
      <c r="H1622" s="20">
        <f>0</f>
        <v>0</v>
      </c>
    </row>
    <row r="1623" spans="1:8" x14ac:dyDescent="0.25">
      <c r="A1623" s="18" t="s">
        <v>0</v>
      </c>
      <c r="B1623" s="17" t="s">
        <v>43</v>
      </c>
      <c r="C1623" s="17" t="s">
        <v>0</v>
      </c>
      <c r="D1623" s="17" t="s">
        <v>0</v>
      </c>
      <c r="E1623" s="17" t="s">
        <v>0</v>
      </c>
      <c r="F1623" s="19">
        <f>F1622-F1621</f>
        <v>-142000</v>
      </c>
      <c r="G1623" s="19">
        <f>G1622-G1621</f>
        <v>-142000</v>
      </c>
      <c r="H1623" s="20">
        <f>H1622-H1621</f>
        <v>0</v>
      </c>
    </row>
    <row r="1624" spans="1:8" x14ac:dyDescent="0.25">
      <c r="A1624" s="14" t="s">
        <v>1854</v>
      </c>
      <c r="B1624" s="15" t="s">
        <v>1855</v>
      </c>
      <c r="C1624" s="15" t="s">
        <v>0</v>
      </c>
      <c r="D1624" s="15" t="s">
        <v>0</v>
      </c>
      <c r="E1624" s="15" t="s">
        <v>0</v>
      </c>
      <c r="F1624" s="8"/>
      <c r="G1624" s="8"/>
      <c r="H1624" s="9"/>
    </row>
    <row r="1625" spans="1:8" x14ac:dyDescent="0.25">
      <c r="A1625" s="16" t="s">
        <v>1856</v>
      </c>
      <c r="B1625" s="17" t="s">
        <v>1855</v>
      </c>
      <c r="C1625" s="17" t="s">
        <v>0</v>
      </c>
      <c r="D1625" s="17" t="s">
        <v>0</v>
      </c>
      <c r="E1625" s="17" t="s">
        <v>0</v>
      </c>
      <c r="F1625" s="8"/>
      <c r="G1625" s="8"/>
      <c r="H1625" s="9"/>
    </row>
    <row r="1626" spans="1:8" x14ac:dyDescent="0.25">
      <c r="A1626" s="18" t="s">
        <v>1857</v>
      </c>
      <c r="B1626" s="17" t="s">
        <v>1858</v>
      </c>
      <c r="C1626" s="17" t="s">
        <v>48</v>
      </c>
      <c r="D1626" s="17" t="s">
        <v>4405</v>
      </c>
      <c r="E1626" s="17" t="s">
        <v>4425</v>
      </c>
      <c r="F1626" s="19">
        <v>11200</v>
      </c>
      <c r="G1626" s="19">
        <v>0</v>
      </c>
      <c r="H1626" s="20">
        <v>11200</v>
      </c>
    </row>
    <row r="1627" spans="1:8" x14ac:dyDescent="0.25">
      <c r="A1627" s="18" t="s">
        <v>1859</v>
      </c>
      <c r="B1627" s="17" t="s">
        <v>458</v>
      </c>
      <c r="C1627" s="17" t="s">
        <v>250</v>
      </c>
      <c r="D1627" s="17" t="s">
        <v>4411</v>
      </c>
      <c r="E1627" s="17" t="s">
        <v>4425</v>
      </c>
      <c r="F1627" s="19">
        <v>11200</v>
      </c>
      <c r="G1627" s="19">
        <v>0</v>
      </c>
      <c r="H1627" s="20">
        <v>11200</v>
      </c>
    </row>
    <row r="1628" spans="1:8" x14ac:dyDescent="0.25">
      <c r="A1628" s="18" t="s">
        <v>1860</v>
      </c>
      <c r="B1628" s="17" t="s">
        <v>1081</v>
      </c>
      <c r="C1628" s="17" t="s">
        <v>243</v>
      </c>
      <c r="D1628" s="17" t="s">
        <v>4411</v>
      </c>
      <c r="E1628" s="17" t="s">
        <v>4425</v>
      </c>
      <c r="F1628" s="19">
        <v>68000</v>
      </c>
      <c r="G1628" s="19">
        <v>68000</v>
      </c>
      <c r="H1628" s="20">
        <v>0</v>
      </c>
    </row>
    <row r="1629" spans="1:8" x14ac:dyDescent="0.25">
      <c r="A1629" s="18" t="s">
        <v>1861</v>
      </c>
      <c r="B1629" s="17" t="s">
        <v>242</v>
      </c>
      <c r="C1629" s="17" t="s">
        <v>243</v>
      </c>
      <c r="D1629" s="17" t="s">
        <v>4411</v>
      </c>
      <c r="E1629" s="17" t="s">
        <v>4425</v>
      </c>
      <c r="F1629" s="19">
        <v>11300</v>
      </c>
      <c r="G1629" s="19">
        <v>0</v>
      </c>
      <c r="H1629" s="20">
        <v>11300</v>
      </c>
    </row>
    <row r="1630" spans="1:8" x14ac:dyDescent="0.25">
      <c r="A1630" s="18" t="s">
        <v>1862</v>
      </c>
      <c r="B1630" s="17" t="s">
        <v>1081</v>
      </c>
      <c r="C1630" s="17" t="s">
        <v>243</v>
      </c>
      <c r="D1630" s="17" t="s">
        <v>4411</v>
      </c>
      <c r="E1630" s="17" t="s">
        <v>4425</v>
      </c>
      <c r="F1630" s="19">
        <v>11300</v>
      </c>
      <c r="G1630" s="19">
        <v>29180</v>
      </c>
      <c r="H1630" s="20">
        <v>-17880</v>
      </c>
    </row>
    <row r="1631" spans="1:8" x14ac:dyDescent="0.25">
      <c r="A1631" s="18" t="s">
        <v>1863</v>
      </c>
      <c r="B1631" s="17" t="s">
        <v>88</v>
      </c>
      <c r="C1631" s="17" t="s">
        <v>89</v>
      </c>
      <c r="D1631" s="17" t="s">
        <v>4411</v>
      </c>
      <c r="E1631" s="17" t="s">
        <v>4425</v>
      </c>
      <c r="F1631" s="19">
        <v>27900</v>
      </c>
      <c r="G1631" s="19">
        <v>20798.88</v>
      </c>
      <c r="H1631" s="20">
        <v>7101.12</v>
      </c>
    </row>
    <row r="1632" spans="1:8" x14ac:dyDescent="0.25">
      <c r="A1632" s="18" t="s">
        <v>0</v>
      </c>
      <c r="B1632" s="17" t="s">
        <v>38</v>
      </c>
      <c r="C1632" s="17" t="s">
        <v>0</v>
      </c>
      <c r="D1632" s="17" t="s">
        <v>0</v>
      </c>
      <c r="E1632" s="17" t="s">
        <v>0</v>
      </c>
      <c r="F1632" s="19">
        <f>F1631+F1630+F1629+F1628+F1627+F1626</f>
        <v>140900</v>
      </c>
      <c r="G1632" s="19">
        <f>G1631+G1630+G1629+G1628+G1627+G1626</f>
        <v>117978.88</v>
      </c>
      <c r="H1632" s="20">
        <f>H1631+H1630+H1629+H1628+H1627+H1626</f>
        <v>22921.119999999999</v>
      </c>
    </row>
    <row r="1633" spans="1:8" x14ac:dyDescent="0.25">
      <c r="A1633" s="18" t="s">
        <v>0</v>
      </c>
      <c r="B1633" s="17" t="s">
        <v>42</v>
      </c>
      <c r="C1633" s="17" t="s">
        <v>0</v>
      </c>
      <c r="D1633" s="17" t="s">
        <v>0</v>
      </c>
      <c r="E1633" s="17" t="s">
        <v>0</v>
      </c>
      <c r="F1633" s="19">
        <f>0</f>
        <v>0</v>
      </c>
      <c r="G1633" s="19">
        <f>0</f>
        <v>0</v>
      </c>
      <c r="H1633" s="20">
        <f>0</f>
        <v>0</v>
      </c>
    </row>
    <row r="1634" spans="1:8" x14ac:dyDescent="0.25">
      <c r="A1634" s="18" t="s">
        <v>0</v>
      </c>
      <c r="B1634" s="17" t="s">
        <v>43</v>
      </c>
      <c r="C1634" s="17" t="s">
        <v>0</v>
      </c>
      <c r="D1634" s="17" t="s">
        <v>0</v>
      </c>
      <c r="E1634" s="17" t="s">
        <v>0</v>
      </c>
      <c r="F1634" s="19">
        <f>F1633-F1632</f>
        <v>-140900</v>
      </c>
      <c r="G1634" s="19">
        <f>G1633-G1632</f>
        <v>-117978.88</v>
      </c>
      <c r="H1634" s="20">
        <f>H1633-H1632</f>
        <v>-22921.119999999999</v>
      </c>
    </row>
    <row r="1635" spans="1:8" x14ac:dyDescent="0.25">
      <c r="A1635" s="14" t="s">
        <v>1864</v>
      </c>
      <c r="B1635" s="15" t="s">
        <v>1076</v>
      </c>
      <c r="C1635" s="15" t="s">
        <v>0</v>
      </c>
      <c r="D1635" s="15" t="s">
        <v>0</v>
      </c>
      <c r="E1635" s="15" t="s">
        <v>0</v>
      </c>
      <c r="F1635" s="8"/>
      <c r="G1635" s="8"/>
      <c r="H1635" s="9"/>
    </row>
    <row r="1636" spans="1:8" x14ac:dyDescent="0.25">
      <c r="A1636" s="16" t="s">
        <v>1865</v>
      </c>
      <c r="B1636" s="17" t="s">
        <v>1076</v>
      </c>
      <c r="C1636" s="17" t="s">
        <v>0</v>
      </c>
      <c r="D1636" s="17" t="s">
        <v>0</v>
      </c>
      <c r="E1636" s="17" t="s">
        <v>0</v>
      </c>
      <c r="F1636" s="8"/>
      <c r="G1636" s="8"/>
      <c r="H1636" s="9"/>
    </row>
    <row r="1637" spans="1:8" x14ac:dyDescent="0.25">
      <c r="A1637" s="18" t="s">
        <v>1866</v>
      </c>
      <c r="B1637" s="17" t="s">
        <v>1867</v>
      </c>
      <c r="C1637" s="17" t="s">
        <v>243</v>
      </c>
      <c r="D1637" s="17" t="s">
        <v>4411</v>
      </c>
      <c r="E1637" s="17" t="s">
        <v>4425</v>
      </c>
      <c r="F1637" s="19">
        <v>25000</v>
      </c>
      <c r="G1637" s="19">
        <v>21250</v>
      </c>
      <c r="H1637" s="20">
        <v>3750</v>
      </c>
    </row>
    <row r="1638" spans="1:8" x14ac:dyDescent="0.25">
      <c r="A1638" s="18" t="s">
        <v>0</v>
      </c>
      <c r="B1638" s="17" t="s">
        <v>38</v>
      </c>
      <c r="C1638" s="17" t="s">
        <v>0</v>
      </c>
      <c r="D1638" s="17" t="s">
        <v>0</v>
      </c>
      <c r="E1638" s="17" t="s">
        <v>0</v>
      </c>
      <c r="F1638" s="19">
        <f>F1637</f>
        <v>25000</v>
      </c>
      <c r="G1638" s="19">
        <f>G1637</f>
        <v>21250</v>
      </c>
      <c r="H1638" s="20">
        <f>H1637</f>
        <v>3750</v>
      </c>
    </row>
    <row r="1639" spans="1:8" x14ac:dyDescent="0.25">
      <c r="A1639" s="18" t="s">
        <v>0</v>
      </c>
      <c r="B1639" s="17" t="s">
        <v>42</v>
      </c>
      <c r="C1639" s="17" t="s">
        <v>0</v>
      </c>
      <c r="D1639" s="17" t="s">
        <v>0</v>
      </c>
      <c r="E1639" s="17" t="s">
        <v>0</v>
      </c>
      <c r="F1639" s="19">
        <f>0</f>
        <v>0</v>
      </c>
      <c r="G1639" s="19">
        <f>0</f>
        <v>0</v>
      </c>
      <c r="H1639" s="20">
        <f>0</f>
        <v>0</v>
      </c>
    </row>
    <row r="1640" spans="1:8" x14ac:dyDescent="0.25">
      <c r="A1640" s="18" t="s">
        <v>0</v>
      </c>
      <c r="B1640" s="17" t="s">
        <v>43</v>
      </c>
      <c r="C1640" s="17" t="s">
        <v>0</v>
      </c>
      <c r="D1640" s="17" t="s">
        <v>0</v>
      </c>
      <c r="E1640" s="17" t="s">
        <v>0</v>
      </c>
      <c r="F1640" s="19">
        <f>F1639-F1638</f>
        <v>-25000</v>
      </c>
      <c r="G1640" s="19">
        <f>G1639-G1638</f>
        <v>-21250</v>
      </c>
      <c r="H1640" s="20">
        <f>H1639-H1638</f>
        <v>-3750</v>
      </c>
    </row>
    <row r="1641" spans="1:8" x14ac:dyDescent="0.25">
      <c r="A1641" s="12" t="s">
        <v>1868</v>
      </c>
      <c r="B1641" s="13" t="s">
        <v>1869</v>
      </c>
      <c r="C1641" s="13" t="s">
        <v>0</v>
      </c>
      <c r="D1641" s="13" t="s">
        <v>0</v>
      </c>
      <c r="E1641" s="13" t="s">
        <v>0</v>
      </c>
      <c r="F1641" s="8"/>
      <c r="G1641" s="8"/>
      <c r="H1641" s="9"/>
    </row>
    <row r="1642" spans="1:8" x14ac:dyDescent="0.25">
      <c r="A1642" s="14" t="s">
        <v>1870</v>
      </c>
      <c r="B1642" s="15" t="s">
        <v>1871</v>
      </c>
      <c r="C1642" s="15" t="s">
        <v>0</v>
      </c>
      <c r="D1642" s="15" t="s">
        <v>0</v>
      </c>
      <c r="E1642" s="15" t="s">
        <v>0</v>
      </c>
      <c r="F1642" s="8"/>
      <c r="G1642" s="8"/>
      <c r="H1642" s="9"/>
    </row>
    <row r="1643" spans="1:8" x14ac:dyDescent="0.25">
      <c r="A1643" s="16" t="s">
        <v>1872</v>
      </c>
      <c r="B1643" s="17" t="s">
        <v>1871</v>
      </c>
      <c r="C1643" s="17" t="s">
        <v>0</v>
      </c>
      <c r="D1643" s="17" t="s">
        <v>0</v>
      </c>
      <c r="E1643" s="17" t="s">
        <v>0</v>
      </c>
      <c r="F1643" s="8"/>
      <c r="G1643" s="8"/>
      <c r="H1643" s="9"/>
    </row>
    <row r="1644" spans="1:8" x14ac:dyDescent="0.25">
      <c r="A1644" s="18" t="s">
        <v>1873</v>
      </c>
      <c r="B1644" s="17" t="s">
        <v>1874</v>
      </c>
      <c r="C1644" s="17" t="s">
        <v>48</v>
      </c>
      <c r="D1644" s="17" t="s">
        <v>4411</v>
      </c>
      <c r="E1644" s="17" t="s">
        <v>4425</v>
      </c>
      <c r="F1644" s="19">
        <v>380000</v>
      </c>
      <c r="G1644" s="19">
        <v>382449.96</v>
      </c>
      <c r="H1644" s="20">
        <v>-2449.96</v>
      </c>
    </row>
    <row r="1645" spans="1:8" x14ac:dyDescent="0.25">
      <c r="A1645" s="18" t="s">
        <v>0</v>
      </c>
      <c r="B1645" s="17" t="s">
        <v>38</v>
      </c>
      <c r="C1645" s="17" t="s">
        <v>0</v>
      </c>
      <c r="D1645" s="17" t="s">
        <v>0</v>
      </c>
      <c r="E1645" s="17" t="s">
        <v>0</v>
      </c>
      <c r="F1645" s="19">
        <f>F1644</f>
        <v>380000</v>
      </c>
      <c r="G1645" s="19">
        <f>G1644</f>
        <v>382449.96</v>
      </c>
      <c r="H1645" s="20">
        <f>H1644</f>
        <v>-2449.96</v>
      </c>
    </row>
    <row r="1646" spans="1:8" x14ac:dyDescent="0.25">
      <c r="A1646" s="18" t="s">
        <v>0</v>
      </c>
      <c r="B1646" s="17" t="s">
        <v>42</v>
      </c>
      <c r="C1646" s="17" t="s">
        <v>0</v>
      </c>
      <c r="D1646" s="17" t="s">
        <v>0</v>
      </c>
      <c r="E1646" s="17" t="s">
        <v>0</v>
      </c>
      <c r="F1646" s="19">
        <f>0</f>
        <v>0</v>
      </c>
      <c r="G1646" s="19">
        <f>0</f>
        <v>0</v>
      </c>
      <c r="H1646" s="20">
        <f>0</f>
        <v>0</v>
      </c>
    </row>
    <row r="1647" spans="1:8" x14ac:dyDescent="0.25">
      <c r="A1647" s="18" t="s">
        <v>0</v>
      </c>
      <c r="B1647" s="17" t="s">
        <v>43</v>
      </c>
      <c r="C1647" s="17" t="s">
        <v>0</v>
      </c>
      <c r="D1647" s="17" t="s">
        <v>0</v>
      </c>
      <c r="E1647" s="17" t="s">
        <v>0</v>
      </c>
      <c r="F1647" s="19">
        <f>F1646-F1645</f>
        <v>-380000</v>
      </c>
      <c r="G1647" s="19">
        <f>G1646-G1645</f>
        <v>-382449.96</v>
      </c>
      <c r="H1647" s="20">
        <f>H1646-H1645</f>
        <v>2449.96</v>
      </c>
    </row>
    <row r="1648" spans="1:8" x14ac:dyDescent="0.25">
      <c r="A1648" s="14" t="s">
        <v>1875</v>
      </c>
      <c r="B1648" s="15" t="s">
        <v>1876</v>
      </c>
      <c r="C1648" s="15" t="s">
        <v>0</v>
      </c>
      <c r="D1648" s="15" t="s">
        <v>0</v>
      </c>
      <c r="E1648" s="15" t="s">
        <v>0</v>
      </c>
      <c r="F1648" s="8"/>
      <c r="G1648" s="8"/>
      <c r="H1648" s="9"/>
    </row>
    <row r="1649" spans="1:8" x14ac:dyDescent="0.25">
      <c r="A1649" s="16" t="s">
        <v>1877</v>
      </c>
      <c r="B1649" s="17" t="s">
        <v>1876</v>
      </c>
      <c r="C1649" s="17" t="s">
        <v>0</v>
      </c>
      <c r="D1649" s="17" t="s">
        <v>0</v>
      </c>
      <c r="E1649" s="17" t="s">
        <v>0</v>
      </c>
      <c r="F1649" s="8"/>
      <c r="G1649" s="8"/>
      <c r="H1649" s="9"/>
    </row>
    <row r="1650" spans="1:8" x14ac:dyDescent="0.25">
      <c r="A1650" s="18" t="s">
        <v>1878</v>
      </c>
      <c r="B1650" s="17" t="s">
        <v>1879</v>
      </c>
      <c r="C1650" s="17" t="s">
        <v>243</v>
      </c>
      <c r="D1650" s="17" t="s">
        <v>4405</v>
      </c>
      <c r="E1650" s="17" t="s">
        <v>4417</v>
      </c>
      <c r="F1650" s="19">
        <v>15000</v>
      </c>
      <c r="G1650" s="19">
        <v>6600</v>
      </c>
      <c r="H1650" s="20">
        <v>8400</v>
      </c>
    </row>
    <row r="1651" spans="1:8" x14ac:dyDescent="0.25">
      <c r="A1651" s="18" t="s">
        <v>0</v>
      </c>
      <c r="B1651" s="17" t="s">
        <v>38</v>
      </c>
      <c r="C1651" s="17" t="s">
        <v>0</v>
      </c>
      <c r="D1651" s="17" t="s">
        <v>0</v>
      </c>
      <c r="E1651" s="17" t="s">
        <v>0</v>
      </c>
      <c r="F1651" s="19">
        <f>F1650</f>
        <v>15000</v>
      </c>
      <c r="G1651" s="19">
        <f>G1650</f>
        <v>6600</v>
      </c>
      <c r="H1651" s="20">
        <f>H1650</f>
        <v>8400</v>
      </c>
    </row>
    <row r="1652" spans="1:8" x14ac:dyDescent="0.25">
      <c r="A1652" s="18" t="s">
        <v>0</v>
      </c>
      <c r="B1652" s="17" t="s">
        <v>42</v>
      </c>
      <c r="C1652" s="17" t="s">
        <v>0</v>
      </c>
      <c r="D1652" s="17" t="s">
        <v>0</v>
      </c>
      <c r="E1652" s="17" t="s">
        <v>0</v>
      </c>
      <c r="F1652" s="19">
        <f>0</f>
        <v>0</v>
      </c>
      <c r="G1652" s="19">
        <f>0</f>
        <v>0</v>
      </c>
      <c r="H1652" s="20">
        <f>0</f>
        <v>0</v>
      </c>
    </row>
    <row r="1653" spans="1:8" x14ac:dyDescent="0.25">
      <c r="A1653" s="18" t="s">
        <v>0</v>
      </c>
      <c r="B1653" s="17" t="s">
        <v>43</v>
      </c>
      <c r="C1653" s="17" t="s">
        <v>0</v>
      </c>
      <c r="D1653" s="17" t="s">
        <v>0</v>
      </c>
      <c r="E1653" s="17" t="s">
        <v>0</v>
      </c>
      <c r="F1653" s="19">
        <f>F1652-F1651</f>
        <v>-15000</v>
      </c>
      <c r="G1653" s="19">
        <f>G1652-G1651</f>
        <v>-6600</v>
      </c>
      <c r="H1653" s="20">
        <f>H1652-H1651</f>
        <v>-8400</v>
      </c>
    </row>
    <row r="1654" spans="1:8" x14ac:dyDescent="0.25">
      <c r="A1654" s="14" t="s">
        <v>1880</v>
      </c>
      <c r="B1654" s="15" t="s">
        <v>1881</v>
      </c>
      <c r="C1654" s="15" t="s">
        <v>0</v>
      </c>
      <c r="D1654" s="15" t="s">
        <v>0</v>
      </c>
      <c r="E1654" s="15" t="s">
        <v>0</v>
      </c>
      <c r="F1654" s="8"/>
      <c r="G1654" s="8"/>
      <c r="H1654" s="9"/>
    </row>
    <row r="1655" spans="1:8" x14ac:dyDescent="0.25">
      <c r="A1655" s="16" t="s">
        <v>1882</v>
      </c>
      <c r="B1655" s="17" t="s">
        <v>1881</v>
      </c>
      <c r="C1655" s="17" t="s">
        <v>0</v>
      </c>
      <c r="D1655" s="17" t="s">
        <v>0</v>
      </c>
      <c r="E1655" s="17" t="s">
        <v>0</v>
      </c>
      <c r="F1655" s="8"/>
      <c r="G1655" s="8"/>
      <c r="H1655" s="9"/>
    </row>
    <row r="1656" spans="1:8" x14ac:dyDescent="0.25">
      <c r="A1656" s="18" t="s">
        <v>1883</v>
      </c>
      <c r="B1656" s="17" t="s">
        <v>78</v>
      </c>
      <c r="C1656" s="17" t="s">
        <v>79</v>
      </c>
      <c r="D1656" s="17" t="s">
        <v>4405</v>
      </c>
      <c r="E1656" s="17" t="s">
        <v>4438</v>
      </c>
      <c r="F1656" s="19">
        <v>1000</v>
      </c>
      <c r="G1656" s="19">
        <v>0</v>
      </c>
      <c r="H1656" s="20">
        <v>1000</v>
      </c>
    </row>
    <row r="1657" spans="1:8" x14ac:dyDescent="0.25">
      <c r="A1657" s="18" t="s">
        <v>1884</v>
      </c>
      <c r="B1657" s="17" t="s">
        <v>83</v>
      </c>
      <c r="C1657" s="17" t="s">
        <v>79</v>
      </c>
      <c r="D1657" s="17" t="s">
        <v>4405</v>
      </c>
      <c r="E1657" s="17" t="s">
        <v>4438</v>
      </c>
      <c r="F1657" s="19">
        <v>40400</v>
      </c>
      <c r="G1657" s="19">
        <v>20034.810000000001</v>
      </c>
      <c r="H1657" s="20">
        <v>20365.189999999999</v>
      </c>
    </row>
    <row r="1658" spans="1:8" x14ac:dyDescent="0.25">
      <c r="A1658" s="18" t="s">
        <v>1885</v>
      </c>
      <c r="B1658" s="17" t="s">
        <v>91</v>
      </c>
      <c r="C1658" s="17" t="s">
        <v>92</v>
      </c>
      <c r="D1658" s="17" t="s">
        <v>4405</v>
      </c>
      <c r="E1658" s="17" t="s">
        <v>4438</v>
      </c>
      <c r="F1658" s="19">
        <v>12500</v>
      </c>
      <c r="G1658" s="19">
        <v>12648</v>
      </c>
      <c r="H1658" s="20">
        <v>-148</v>
      </c>
    </row>
    <row r="1659" spans="1:8" x14ac:dyDescent="0.25">
      <c r="A1659" s="18" t="s">
        <v>1886</v>
      </c>
      <c r="B1659" s="17" t="s">
        <v>99</v>
      </c>
      <c r="C1659" s="17" t="s">
        <v>19</v>
      </c>
      <c r="D1659" s="17" t="s">
        <v>4405</v>
      </c>
      <c r="E1659" s="17" t="s">
        <v>4438</v>
      </c>
      <c r="F1659" s="19">
        <v>11100</v>
      </c>
      <c r="G1659" s="19">
        <v>4925</v>
      </c>
      <c r="H1659" s="20">
        <v>6175</v>
      </c>
    </row>
    <row r="1660" spans="1:8" x14ac:dyDescent="0.25">
      <c r="A1660" s="18" t="s">
        <v>0</v>
      </c>
      <c r="B1660" s="17" t="s">
        <v>38</v>
      </c>
      <c r="C1660" s="17" t="s">
        <v>0</v>
      </c>
      <c r="D1660" s="17" t="s">
        <v>0</v>
      </c>
      <c r="E1660" s="17" t="s">
        <v>0</v>
      </c>
      <c r="F1660" s="19">
        <f>F1659+F1658+F1657+F1656</f>
        <v>65000</v>
      </c>
      <c r="G1660" s="19">
        <f>G1659+G1658+G1657+G1656</f>
        <v>37607.81</v>
      </c>
      <c r="H1660" s="20">
        <f>H1659+H1658+H1657+H1656</f>
        <v>27392.19</v>
      </c>
    </row>
    <row r="1661" spans="1:8" x14ac:dyDescent="0.25">
      <c r="A1661" s="18" t="s">
        <v>1887</v>
      </c>
      <c r="B1661" s="17" t="s">
        <v>1888</v>
      </c>
      <c r="C1661" s="17" t="s">
        <v>261</v>
      </c>
      <c r="D1661" s="17" t="s">
        <v>4405</v>
      </c>
      <c r="E1661" s="17" t="s">
        <v>4438</v>
      </c>
      <c r="F1661" s="19">
        <v>20000</v>
      </c>
      <c r="G1661" s="19">
        <v>19829.55</v>
      </c>
      <c r="H1661" s="20">
        <v>170.45</v>
      </c>
    </row>
    <row r="1662" spans="1:8" x14ac:dyDescent="0.25">
      <c r="A1662" s="18" t="s">
        <v>0</v>
      </c>
      <c r="B1662" s="17" t="s">
        <v>42</v>
      </c>
      <c r="C1662" s="17" t="s">
        <v>0</v>
      </c>
      <c r="D1662" s="17" t="s">
        <v>0</v>
      </c>
      <c r="E1662" s="17" t="s">
        <v>0</v>
      </c>
      <c r="F1662" s="19">
        <f>F1661</f>
        <v>20000</v>
      </c>
      <c r="G1662" s="19">
        <f>G1661</f>
        <v>19829.55</v>
      </c>
      <c r="H1662" s="20">
        <f>H1661</f>
        <v>170.45</v>
      </c>
    </row>
    <row r="1663" spans="1:8" x14ac:dyDescent="0.25">
      <c r="A1663" s="18" t="s">
        <v>0</v>
      </c>
      <c r="B1663" s="17" t="s">
        <v>43</v>
      </c>
      <c r="C1663" s="17" t="s">
        <v>0</v>
      </c>
      <c r="D1663" s="17" t="s">
        <v>0</v>
      </c>
      <c r="E1663" s="17" t="s">
        <v>0</v>
      </c>
      <c r="F1663" s="19">
        <f>F1662-F1660</f>
        <v>-45000</v>
      </c>
      <c r="G1663" s="19">
        <f>G1662-G1660</f>
        <v>-17778.259999999998</v>
      </c>
      <c r="H1663" s="20">
        <f>H1662-H1660</f>
        <v>-27221.739999999998</v>
      </c>
    </row>
    <row r="1664" spans="1:8" x14ac:dyDescent="0.25">
      <c r="A1664" s="14" t="s">
        <v>1889</v>
      </c>
      <c r="B1664" s="15" t="s">
        <v>1890</v>
      </c>
      <c r="C1664" s="15" t="s">
        <v>0</v>
      </c>
      <c r="D1664" s="15" t="s">
        <v>0</v>
      </c>
      <c r="E1664" s="15" t="s">
        <v>0</v>
      </c>
      <c r="F1664" s="8"/>
      <c r="G1664" s="8"/>
      <c r="H1664" s="9"/>
    </row>
    <row r="1665" spans="1:8" x14ac:dyDescent="0.25">
      <c r="A1665" s="16" t="s">
        <v>1891</v>
      </c>
      <c r="B1665" s="17" t="s">
        <v>1890</v>
      </c>
      <c r="C1665" s="17" t="s">
        <v>0</v>
      </c>
      <c r="D1665" s="17" t="s">
        <v>0</v>
      </c>
      <c r="E1665" s="17" t="s">
        <v>0</v>
      </c>
      <c r="F1665" s="8"/>
      <c r="G1665" s="8"/>
      <c r="H1665" s="9"/>
    </row>
    <row r="1666" spans="1:8" x14ac:dyDescent="0.25">
      <c r="A1666" s="18" t="s">
        <v>1892</v>
      </c>
      <c r="B1666" s="17" t="s">
        <v>1893</v>
      </c>
      <c r="C1666" s="17" t="s">
        <v>1894</v>
      </c>
      <c r="D1666" s="17" t="s">
        <v>4405</v>
      </c>
      <c r="E1666" s="17" t="s">
        <v>4438</v>
      </c>
      <c r="F1666" s="19">
        <v>5400</v>
      </c>
      <c r="G1666" s="19">
        <v>3447.1</v>
      </c>
      <c r="H1666" s="20">
        <v>1952.9</v>
      </c>
    </row>
    <row r="1667" spans="1:8" x14ac:dyDescent="0.25">
      <c r="A1667" s="18" t="s">
        <v>1895</v>
      </c>
      <c r="B1667" s="17" t="s">
        <v>1896</v>
      </c>
      <c r="C1667" s="17" t="s">
        <v>19</v>
      </c>
      <c r="D1667" s="17" t="s">
        <v>4405</v>
      </c>
      <c r="E1667" s="17" t="s">
        <v>4438</v>
      </c>
      <c r="F1667" s="19">
        <v>127500</v>
      </c>
      <c r="G1667" s="19">
        <v>105733.25</v>
      </c>
      <c r="H1667" s="20">
        <v>21766.75</v>
      </c>
    </row>
    <row r="1668" spans="1:8" x14ac:dyDescent="0.25">
      <c r="A1668" s="18" t="s">
        <v>1897</v>
      </c>
      <c r="B1668" s="17" t="s">
        <v>101</v>
      </c>
      <c r="C1668" s="17" t="s">
        <v>19</v>
      </c>
      <c r="D1668" s="17" t="s">
        <v>4405</v>
      </c>
      <c r="E1668" s="17" t="s">
        <v>4438</v>
      </c>
      <c r="F1668" s="19">
        <v>19400</v>
      </c>
      <c r="G1668" s="19">
        <v>19400</v>
      </c>
      <c r="H1668" s="20">
        <v>0</v>
      </c>
    </row>
    <row r="1669" spans="1:8" x14ac:dyDescent="0.25">
      <c r="A1669" s="18" t="s">
        <v>0</v>
      </c>
      <c r="B1669" s="17" t="s">
        <v>38</v>
      </c>
      <c r="C1669" s="17" t="s">
        <v>0</v>
      </c>
      <c r="D1669" s="17" t="s">
        <v>0</v>
      </c>
      <c r="E1669" s="17" t="s">
        <v>0</v>
      </c>
      <c r="F1669" s="19">
        <f>F1668+F1667+F1666</f>
        <v>152300</v>
      </c>
      <c r="G1669" s="19">
        <f>G1668+G1667+G1666</f>
        <v>128580.35</v>
      </c>
      <c r="H1669" s="20">
        <f>H1668+H1667+H1666</f>
        <v>23719.65</v>
      </c>
    </row>
    <row r="1670" spans="1:8" x14ac:dyDescent="0.25">
      <c r="A1670" s="18" t="s">
        <v>0</v>
      </c>
      <c r="B1670" s="17" t="s">
        <v>42</v>
      </c>
      <c r="C1670" s="17" t="s">
        <v>0</v>
      </c>
      <c r="D1670" s="17" t="s">
        <v>0</v>
      </c>
      <c r="E1670" s="17" t="s">
        <v>0</v>
      </c>
      <c r="F1670" s="19">
        <f>0</f>
        <v>0</v>
      </c>
      <c r="G1670" s="19">
        <f>0</f>
        <v>0</v>
      </c>
      <c r="H1670" s="20">
        <f>0</f>
        <v>0</v>
      </c>
    </row>
    <row r="1671" spans="1:8" x14ac:dyDescent="0.25">
      <c r="A1671" s="18" t="s">
        <v>0</v>
      </c>
      <c r="B1671" s="17" t="s">
        <v>43</v>
      </c>
      <c r="C1671" s="17" t="s">
        <v>0</v>
      </c>
      <c r="D1671" s="17" t="s">
        <v>0</v>
      </c>
      <c r="E1671" s="17" t="s">
        <v>0</v>
      </c>
      <c r="F1671" s="19">
        <f>F1670-F1669</f>
        <v>-152300</v>
      </c>
      <c r="G1671" s="19">
        <f>G1670-G1669</f>
        <v>-128580.35</v>
      </c>
      <c r="H1671" s="20">
        <f>H1670-H1669</f>
        <v>-23719.65</v>
      </c>
    </row>
    <row r="1672" spans="1:8" x14ac:dyDescent="0.25">
      <c r="A1672" s="14" t="s">
        <v>1898</v>
      </c>
      <c r="B1672" s="15" t="s">
        <v>1076</v>
      </c>
      <c r="C1672" s="15" t="s">
        <v>0</v>
      </c>
      <c r="D1672" s="15" t="s">
        <v>0</v>
      </c>
      <c r="E1672" s="15" t="s">
        <v>0</v>
      </c>
      <c r="F1672" s="8"/>
      <c r="G1672" s="8"/>
      <c r="H1672" s="9"/>
    </row>
    <row r="1673" spans="1:8" x14ac:dyDescent="0.25">
      <c r="A1673" s="16" t="s">
        <v>1899</v>
      </c>
      <c r="B1673" s="17" t="s">
        <v>1900</v>
      </c>
      <c r="C1673" s="17" t="s">
        <v>0</v>
      </c>
      <c r="D1673" s="17" t="s">
        <v>0</v>
      </c>
      <c r="E1673" s="17" t="s">
        <v>0</v>
      </c>
      <c r="F1673" s="8"/>
      <c r="G1673" s="8"/>
      <c r="H1673" s="9"/>
    </row>
    <row r="1674" spans="1:8" x14ac:dyDescent="0.25">
      <c r="A1674" s="21" t="s">
        <v>1901</v>
      </c>
      <c r="B1674" s="17" t="s">
        <v>1193</v>
      </c>
      <c r="C1674" s="17" t="s">
        <v>0</v>
      </c>
      <c r="D1674" s="17" t="s">
        <v>0</v>
      </c>
      <c r="E1674" s="17" t="s">
        <v>0</v>
      </c>
      <c r="F1674" s="8"/>
      <c r="G1674" s="8"/>
      <c r="H1674" s="9"/>
    </row>
    <row r="1675" spans="1:8" x14ac:dyDescent="0.25">
      <c r="A1675" s="22" t="s">
        <v>1902</v>
      </c>
      <c r="B1675" s="17" t="s">
        <v>53</v>
      </c>
      <c r="C1675" s="17" t="s">
        <v>54</v>
      </c>
      <c r="D1675" s="17" t="s">
        <v>4405</v>
      </c>
      <c r="E1675" s="17" t="s">
        <v>4412</v>
      </c>
      <c r="F1675" s="19">
        <v>87200</v>
      </c>
      <c r="G1675" s="19">
        <v>20487.28</v>
      </c>
      <c r="H1675" s="20">
        <v>66712.72</v>
      </c>
    </row>
    <row r="1676" spans="1:8" x14ac:dyDescent="0.25">
      <c r="A1676" s="22" t="s">
        <v>1903</v>
      </c>
      <c r="B1676" s="17" t="s">
        <v>56</v>
      </c>
      <c r="C1676" s="17" t="s">
        <v>54</v>
      </c>
      <c r="D1676" s="17" t="s">
        <v>4405</v>
      </c>
      <c r="E1676" s="17" t="s">
        <v>4412</v>
      </c>
      <c r="F1676" s="19">
        <v>910000</v>
      </c>
      <c r="G1676" s="19">
        <v>895959.52</v>
      </c>
      <c r="H1676" s="20">
        <v>14040.48</v>
      </c>
    </row>
    <row r="1677" spans="1:8" x14ac:dyDescent="0.25">
      <c r="A1677" s="22" t="s">
        <v>1904</v>
      </c>
      <c r="B1677" s="17" t="s">
        <v>58</v>
      </c>
      <c r="C1677" s="17" t="s">
        <v>54</v>
      </c>
      <c r="D1677" s="17" t="s">
        <v>4405</v>
      </c>
      <c r="E1677" s="17" t="s">
        <v>4412</v>
      </c>
      <c r="F1677" s="19">
        <v>90200</v>
      </c>
      <c r="G1677" s="19">
        <v>81322.820000000007</v>
      </c>
      <c r="H1677" s="20">
        <v>8877.18</v>
      </c>
    </row>
    <row r="1678" spans="1:8" x14ac:dyDescent="0.25">
      <c r="A1678" s="22" t="s">
        <v>1905</v>
      </c>
      <c r="B1678" s="17" t="s">
        <v>60</v>
      </c>
      <c r="C1678" s="17" t="s">
        <v>61</v>
      </c>
      <c r="D1678" s="17" t="s">
        <v>4405</v>
      </c>
      <c r="E1678" s="17" t="s">
        <v>4412</v>
      </c>
      <c r="F1678" s="19">
        <v>3000</v>
      </c>
      <c r="G1678" s="19">
        <v>2815.63</v>
      </c>
      <c r="H1678" s="20">
        <v>184.37</v>
      </c>
    </row>
    <row r="1679" spans="1:8" x14ac:dyDescent="0.25">
      <c r="A1679" s="22" t="s">
        <v>1906</v>
      </c>
      <c r="B1679" s="17" t="s">
        <v>276</v>
      </c>
      <c r="C1679" s="17" t="s">
        <v>66</v>
      </c>
      <c r="D1679" s="17" t="s">
        <v>4405</v>
      </c>
      <c r="E1679" s="17" t="s">
        <v>4412</v>
      </c>
      <c r="F1679" s="19">
        <v>22300</v>
      </c>
      <c r="G1679" s="19">
        <v>21845.599999999999</v>
      </c>
      <c r="H1679" s="20">
        <v>454.4</v>
      </c>
    </row>
    <row r="1680" spans="1:8" x14ac:dyDescent="0.25">
      <c r="A1680" s="22" t="s">
        <v>1907</v>
      </c>
      <c r="B1680" s="17" t="s">
        <v>68</v>
      </c>
      <c r="C1680" s="17" t="s">
        <v>66</v>
      </c>
      <c r="D1680" s="17" t="s">
        <v>4405</v>
      </c>
      <c r="E1680" s="17" t="s">
        <v>4412</v>
      </c>
      <c r="F1680" s="19">
        <v>100</v>
      </c>
      <c r="G1680" s="19">
        <v>0</v>
      </c>
      <c r="H1680" s="20">
        <v>100</v>
      </c>
    </row>
    <row r="1681" spans="1:8" x14ac:dyDescent="0.25">
      <c r="A1681" s="22" t="s">
        <v>1908</v>
      </c>
      <c r="B1681" s="17" t="s">
        <v>70</v>
      </c>
      <c r="C1681" s="17" t="s">
        <v>66</v>
      </c>
      <c r="D1681" s="17" t="s">
        <v>4405</v>
      </c>
      <c r="E1681" s="17" t="s">
        <v>4412</v>
      </c>
      <c r="F1681" s="19">
        <v>3300</v>
      </c>
      <c r="G1681" s="19">
        <v>557.22</v>
      </c>
      <c r="H1681" s="20">
        <v>2742.78</v>
      </c>
    </row>
    <row r="1682" spans="1:8" x14ac:dyDescent="0.25">
      <c r="A1682" s="22" t="s">
        <v>1909</v>
      </c>
      <c r="B1682" s="17" t="s">
        <v>1299</v>
      </c>
      <c r="C1682" s="17" t="s">
        <v>66</v>
      </c>
      <c r="D1682" s="17" t="s">
        <v>4405</v>
      </c>
      <c r="E1682" s="17" t="s">
        <v>4412</v>
      </c>
      <c r="F1682" s="19">
        <v>26500</v>
      </c>
      <c r="G1682" s="19">
        <v>33357.29</v>
      </c>
      <c r="H1682" s="20">
        <v>-6857.29</v>
      </c>
    </row>
    <row r="1683" spans="1:8" x14ac:dyDescent="0.25">
      <c r="A1683" s="22" t="s">
        <v>1910</v>
      </c>
      <c r="B1683" s="17" t="s">
        <v>74</v>
      </c>
      <c r="C1683" s="17" t="s">
        <v>66</v>
      </c>
      <c r="D1683" s="17" t="s">
        <v>4405</v>
      </c>
      <c r="E1683" s="17" t="s">
        <v>4412</v>
      </c>
      <c r="F1683" s="19">
        <v>155000</v>
      </c>
      <c r="G1683" s="19">
        <v>184666.14</v>
      </c>
      <c r="H1683" s="20">
        <v>-29666.14</v>
      </c>
    </row>
    <row r="1684" spans="1:8" x14ac:dyDescent="0.25">
      <c r="A1684" s="22" t="s">
        <v>1911</v>
      </c>
      <c r="B1684" s="17" t="s">
        <v>76</v>
      </c>
      <c r="C1684" s="17" t="s">
        <v>66</v>
      </c>
      <c r="D1684" s="17" t="s">
        <v>4405</v>
      </c>
      <c r="E1684" s="17" t="s">
        <v>4412</v>
      </c>
      <c r="F1684" s="19">
        <v>6200</v>
      </c>
      <c r="G1684" s="19">
        <v>6934.7</v>
      </c>
      <c r="H1684" s="20">
        <v>-734.7</v>
      </c>
    </row>
    <row r="1685" spans="1:8" x14ac:dyDescent="0.25">
      <c r="A1685" s="22" t="s">
        <v>1912</v>
      </c>
      <c r="B1685" s="17" t="s">
        <v>27</v>
      </c>
      <c r="C1685" s="17" t="s">
        <v>66</v>
      </c>
      <c r="D1685" s="17" t="s">
        <v>4405</v>
      </c>
      <c r="E1685" s="17" t="s">
        <v>4412</v>
      </c>
      <c r="F1685" s="19">
        <v>8800</v>
      </c>
      <c r="G1685" s="19">
        <v>9372.74</v>
      </c>
      <c r="H1685" s="20">
        <v>-572.74</v>
      </c>
    </row>
    <row r="1686" spans="1:8" x14ac:dyDescent="0.25">
      <c r="A1686" s="22" t="s">
        <v>1913</v>
      </c>
      <c r="B1686" s="17" t="s">
        <v>1308</v>
      </c>
      <c r="C1686" s="17" t="s">
        <v>66</v>
      </c>
      <c r="D1686" s="17" t="s">
        <v>4405</v>
      </c>
      <c r="E1686" s="17" t="s">
        <v>4412</v>
      </c>
      <c r="F1686" s="19">
        <v>100</v>
      </c>
      <c r="G1686" s="19">
        <v>177.32</v>
      </c>
      <c r="H1686" s="20">
        <v>-77.319999999999993</v>
      </c>
    </row>
    <row r="1687" spans="1:8" x14ac:dyDescent="0.25">
      <c r="A1687" s="22" t="s">
        <v>1914</v>
      </c>
      <c r="B1687" s="17" t="s">
        <v>844</v>
      </c>
      <c r="C1687" s="17" t="s">
        <v>243</v>
      </c>
      <c r="D1687" s="17" t="s">
        <v>4405</v>
      </c>
      <c r="E1687" s="17" t="s">
        <v>4412</v>
      </c>
      <c r="F1687" s="19">
        <v>466000</v>
      </c>
      <c r="G1687" s="19">
        <v>511351.72</v>
      </c>
      <c r="H1687" s="20">
        <v>-45351.72</v>
      </c>
    </row>
    <row r="1688" spans="1:8" x14ac:dyDescent="0.25">
      <c r="A1688" s="22" t="s">
        <v>1915</v>
      </c>
      <c r="B1688" s="17" t="s">
        <v>846</v>
      </c>
      <c r="C1688" s="17" t="s">
        <v>243</v>
      </c>
      <c r="D1688" s="17" t="s">
        <v>4405</v>
      </c>
      <c r="E1688" s="17" t="s">
        <v>4412</v>
      </c>
      <c r="F1688" s="19">
        <v>100</v>
      </c>
      <c r="G1688" s="19">
        <v>0</v>
      </c>
      <c r="H1688" s="20">
        <v>100</v>
      </c>
    </row>
    <row r="1689" spans="1:8" x14ac:dyDescent="0.25">
      <c r="A1689" s="22" t="s">
        <v>1916</v>
      </c>
      <c r="B1689" s="17" t="s">
        <v>37</v>
      </c>
      <c r="C1689" s="17" t="s">
        <v>243</v>
      </c>
      <c r="D1689" s="17" t="s">
        <v>4405</v>
      </c>
      <c r="E1689" s="17" t="s">
        <v>4412</v>
      </c>
      <c r="F1689" s="19">
        <v>15000</v>
      </c>
      <c r="G1689" s="19">
        <v>16899.91</v>
      </c>
      <c r="H1689" s="20">
        <v>-1899.91</v>
      </c>
    </row>
    <row r="1690" spans="1:8" x14ac:dyDescent="0.25">
      <c r="A1690" s="22" t="s">
        <v>1917</v>
      </c>
      <c r="B1690" s="17" t="s">
        <v>21</v>
      </c>
      <c r="C1690" s="17" t="s">
        <v>19</v>
      </c>
      <c r="D1690" s="17" t="s">
        <v>4405</v>
      </c>
      <c r="E1690" s="17" t="s">
        <v>4412</v>
      </c>
      <c r="F1690" s="19">
        <v>22000</v>
      </c>
      <c r="G1690" s="19">
        <v>18652.64</v>
      </c>
      <c r="H1690" s="20">
        <v>3347.36</v>
      </c>
    </row>
    <row r="1691" spans="1:8" x14ac:dyDescent="0.25">
      <c r="A1691" s="22" t="s">
        <v>0</v>
      </c>
      <c r="B1691" s="17" t="s">
        <v>38</v>
      </c>
      <c r="C1691" s="17" t="s">
        <v>0</v>
      </c>
      <c r="D1691" s="17" t="s">
        <v>0</v>
      </c>
      <c r="E1691" s="17" t="s">
        <v>0</v>
      </c>
      <c r="F1691" s="19">
        <f>F1690+F1689+F1688+F1687+F1686+F1685+F1684+F1683+F1682+F1681+F1680+F1679+F1678+F1677+F1676+F1675</f>
        <v>1815800</v>
      </c>
      <c r="G1691" s="19">
        <f>G1690+G1689+G1688+G1687+G1686+G1685+G1684+G1683+G1682+G1681+G1680+G1679+G1678+G1677+G1676+G1675</f>
        <v>1804400.53</v>
      </c>
      <c r="H1691" s="20">
        <f>H1690+H1689+H1688+H1687+H1686+H1685+H1684+H1683+H1682+H1681+H1680+H1679+H1678+H1677+H1676+H1675</f>
        <v>11399.469999999987</v>
      </c>
    </row>
    <row r="1692" spans="1:8" x14ac:dyDescent="0.25">
      <c r="A1692" s="22" t="s">
        <v>1918</v>
      </c>
      <c r="B1692" s="17" t="s">
        <v>40</v>
      </c>
      <c r="C1692" s="17" t="s">
        <v>41</v>
      </c>
      <c r="D1692" s="17" t="s">
        <v>4405</v>
      </c>
      <c r="E1692" s="17" t="s">
        <v>4412</v>
      </c>
      <c r="F1692" s="19">
        <v>15800</v>
      </c>
      <c r="G1692" s="19">
        <v>8040.9</v>
      </c>
      <c r="H1692" s="20">
        <v>7759.1</v>
      </c>
    </row>
    <row r="1693" spans="1:8" x14ac:dyDescent="0.25">
      <c r="A1693" s="22" t="s">
        <v>0</v>
      </c>
      <c r="B1693" s="17" t="s">
        <v>42</v>
      </c>
      <c r="C1693" s="17" t="s">
        <v>0</v>
      </c>
      <c r="D1693" s="17" t="s">
        <v>0</v>
      </c>
      <c r="E1693" s="17" t="s">
        <v>0</v>
      </c>
      <c r="F1693" s="19">
        <f>F1692</f>
        <v>15800</v>
      </c>
      <c r="G1693" s="19">
        <f>G1692</f>
        <v>8040.9</v>
      </c>
      <c r="H1693" s="20">
        <f>H1692</f>
        <v>7759.1</v>
      </c>
    </row>
    <row r="1694" spans="1:8" x14ac:dyDescent="0.25">
      <c r="A1694" s="22" t="s">
        <v>0</v>
      </c>
      <c r="B1694" s="17" t="s">
        <v>43</v>
      </c>
      <c r="C1694" s="17" t="s">
        <v>0</v>
      </c>
      <c r="D1694" s="17" t="s">
        <v>0</v>
      </c>
      <c r="E1694" s="17" t="s">
        <v>0</v>
      </c>
      <c r="F1694" s="19">
        <f>F1693-F1691</f>
        <v>-1800000</v>
      </c>
      <c r="G1694" s="19">
        <f>G1693-G1691</f>
        <v>-1796359.6300000001</v>
      </c>
      <c r="H1694" s="20">
        <f>H1693-H1691</f>
        <v>-3640.3699999999862</v>
      </c>
    </row>
    <row r="1695" spans="1:8" x14ac:dyDescent="0.25">
      <c r="A1695" s="21" t="s">
        <v>1919</v>
      </c>
      <c r="B1695" s="17" t="s">
        <v>1311</v>
      </c>
      <c r="C1695" s="17" t="s">
        <v>0</v>
      </c>
      <c r="D1695" s="17" t="s">
        <v>0</v>
      </c>
      <c r="E1695" s="17" t="s">
        <v>0</v>
      </c>
      <c r="F1695" s="8"/>
      <c r="G1695" s="8"/>
      <c r="H1695" s="9"/>
    </row>
    <row r="1696" spans="1:8" x14ac:dyDescent="0.25">
      <c r="A1696" s="22" t="s">
        <v>1920</v>
      </c>
      <c r="B1696" s="17" t="s">
        <v>1314</v>
      </c>
      <c r="C1696" s="17" t="s">
        <v>253</v>
      </c>
      <c r="D1696" s="17" t="s">
        <v>4409</v>
      </c>
      <c r="E1696" s="17" t="s">
        <v>4423</v>
      </c>
      <c r="F1696" s="19">
        <v>27000</v>
      </c>
      <c r="G1696" s="19">
        <v>16945.03</v>
      </c>
      <c r="H1696" s="20">
        <v>10054.969999999999</v>
      </c>
    </row>
    <row r="1697" spans="1:8" x14ac:dyDescent="0.25">
      <c r="A1697" s="22" t="s">
        <v>1921</v>
      </c>
      <c r="B1697" s="17" t="s">
        <v>91</v>
      </c>
      <c r="C1697" s="17" t="s">
        <v>92</v>
      </c>
      <c r="D1697" s="17" t="s">
        <v>4409</v>
      </c>
      <c r="E1697" s="17" t="s">
        <v>4423</v>
      </c>
      <c r="F1697" s="19">
        <v>3000</v>
      </c>
      <c r="G1697" s="19">
        <v>8344.09</v>
      </c>
      <c r="H1697" s="20">
        <v>-5344.09</v>
      </c>
    </row>
    <row r="1698" spans="1:8" x14ac:dyDescent="0.25">
      <c r="A1698" s="22" t="s">
        <v>1922</v>
      </c>
      <c r="B1698" s="17" t="s">
        <v>1923</v>
      </c>
      <c r="C1698" s="17" t="s">
        <v>1924</v>
      </c>
      <c r="D1698" s="17" t="s">
        <v>4409</v>
      </c>
      <c r="E1698" s="17" t="s">
        <v>4423</v>
      </c>
      <c r="F1698" s="19">
        <v>12500</v>
      </c>
      <c r="G1698" s="19">
        <v>2450.48</v>
      </c>
      <c r="H1698" s="20">
        <v>10049.52</v>
      </c>
    </row>
    <row r="1699" spans="1:8" x14ac:dyDescent="0.25">
      <c r="A1699" s="22" t="s">
        <v>0</v>
      </c>
      <c r="B1699" s="17" t="s">
        <v>38</v>
      </c>
      <c r="C1699" s="17" t="s">
        <v>0</v>
      </c>
      <c r="D1699" s="17" t="s">
        <v>0</v>
      </c>
      <c r="E1699" s="17" t="s">
        <v>0</v>
      </c>
      <c r="F1699" s="19">
        <f>F1698+F1697+F1696</f>
        <v>42500</v>
      </c>
      <c r="G1699" s="19">
        <f>G1698+G1697+G1696</f>
        <v>27739.599999999999</v>
      </c>
      <c r="H1699" s="20">
        <f>H1698+H1697+H1696</f>
        <v>14760.4</v>
      </c>
    </row>
    <row r="1700" spans="1:8" x14ac:dyDescent="0.25">
      <c r="A1700" s="22" t="s">
        <v>0</v>
      </c>
      <c r="B1700" s="17" t="s">
        <v>42</v>
      </c>
      <c r="C1700" s="17" t="s">
        <v>0</v>
      </c>
      <c r="D1700" s="17" t="s">
        <v>0</v>
      </c>
      <c r="E1700" s="17" t="s">
        <v>0</v>
      </c>
      <c r="F1700" s="19">
        <f>0</f>
        <v>0</v>
      </c>
      <c r="G1700" s="19">
        <f>0</f>
        <v>0</v>
      </c>
      <c r="H1700" s="20">
        <f>0</f>
        <v>0</v>
      </c>
    </row>
    <row r="1701" spans="1:8" x14ac:dyDescent="0.25">
      <c r="A1701" s="22" t="s">
        <v>0</v>
      </c>
      <c r="B1701" s="17" t="s">
        <v>43</v>
      </c>
      <c r="C1701" s="17" t="s">
        <v>0</v>
      </c>
      <c r="D1701" s="17" t="s">
        <v>0</v>
      </c>
      <c r="E1701" s="17" t="s">
        <v>0</v>
      </c>
      <c r="F1701" s="19">
        <f>F1700-F1699</f>
        <v>-42500</v>
      </c>
      <c r="G1701" s="19">
        <f>G1700-G1699</f>
        <v>-27739.599999999999</v>
      </c>
      <c r="H1701" s="20">
        <f>H1700-H1699</f>
        <v>-14760.4</v>
      </c>
    </row>
    <row r="1702" spans="1:8" x14ac:dyDescent="0.25">
      <c r="A1702" s="21" t="s">
        <v>1925</v>
      </c>
      <c r="B1702" s="17" t="s">
        <v>1317</v>
      </c>
      <c r="C1702" s="17" t="s">
        <v>0</v>
      </c>
      <c r="D1702" s="17" t="s">
        <v>0</v>
      </c>
      <c r="E1702" s="17" t="s">
        <v>0</v>
      </c>
      <c r="F1702" s="8"/>
      <c r="G1702" s="8"/>
      <c r="H1702" s="9"/>
    </row>
    <row r="1703" spans="1:8" x14ac:dyDescent="0.25">
      <c r="A1703" s="22" t="s">
        <v>1926</v>
      </c>
      <c r="B1703" s="17" t="s">
        <v>78</v>
      </c>
      <c r="C1703" s="17" t="s">
        <v>79</v>
      </c>
      <c r="D1703" s="17" t="s">
        <v>4409</v>
      </c>
      <c r="E1703" s="17" t="s">
        <v>4423</v>
      </c>
      <c r="F1703" s="19">
        <v>14100</v>
      </c>
      <c r="G1703" s="19">
        <v>13020.35</v>
      </c>
      <c r="H1703" s="20">
        <v>1079.6500000000001</v>
      </c>
    </row>
    <row r="1704" spans="1:8" x14ac:dyDescent="0.25">
      <c r="A1704" s="22" t="s">
        <v>1927</v>
      </c>
      <c r="B1704" s="17" t="s">
        <v>836</v>
      </c>
      <c r="C1704" s="17" t="s">
        <v>79</v>
      </c>
      <c r="D1704" s="17" t="s">
        <v>4409</v>
      </c>
      <c r="E1704" s="17" t="s">
        <v>4423</v>
      </c>
      <c r="F1704" s="19">
        <v>2600</v>
      </c>
      <c r="G1704" s="19">
        <v>171.84</v>
      </c>
      <c r="H1704" s="20">
        <v>2428.16</v>
      </c>
    </row>
    <row r="1705" spans="1:8" x14ac:dyDescent="0.25">
      <c r="A1705" s="22" t="s">
        <v>1928</v>
      </c>
      <c r="B1705" s="17" t="s">
        <v>81</v>
      </c>
      <c r="C1705" s="17" t="s">
        <v>79</v>
      </c>
      <c r="D1705" s="17" t="s">
        <v>4409</v>
      </c>
      <c r="E1705" s="17" t="s">
        <v>4423</v>
      </c>
      <c r="F1705" s="19">
        <v>4200</v>
      </c>
      <c r="G1705" s="19">
        <v>504.06</v>
      </c>
      <c r="H1705" s="20">
        <v>3695.94</v>
      </c>
    </row>
    <row r="1706" spans="1:8" x14ac:dyDescent="0.25">
      <c r="A1706" s="22" t="s">
        <v>1929</v>
      </c>
      <c r="B1706" s="17" t="s">
        <v>83</v>
      </c>
      <c r="C1706" s="17" t="s">
        <v>79</v>
      </c>
      <c r="D1706" s="17" t="s">
        <v>4409</v>
      </c>
      <c r="E1706" s="17" t="s">
        <v>4423</v>
      </c>
      <c r="F1706" s="19">
        <v>3500</v>
      </c>
      <c r="G1706" s="19">
        <v>3100.52</v>
      </c>
      <c r="H1706" s="20">
        <v>399.48</v>
      </c>
    </row>
    <row r="1707" spans="1:8" x14ac:dyDescent="0.25">
      <c r="A1707" s="22" t="s">
        <v>1930</v>
      </c>
      <c r="B1707" s="17" t="s">
        <v>316</v>
      </c>
      <c r="C1707" s="17" t="s">
        <v>79</v>
      </c>
      <c r="D1707" s="17" t="s">
        <v>4409</v>
      </c>
      <c r="E1707" s="17" t="s">
        <v>4423</v>
      </c>
      <c r="F1707" s="19">
        <v>19200</v>
      </c>
      <c r="G1707" s="19">
        <v>19389.82</v>
      </c>
      <c r="H1707" s="20">
        <v>-189.82</v>
      </c>
    </row>
    <row r="1708" spans="1:8" x14ac:dyDescent="0.25">
      <c r="A1708" s="22" t="s">
        <v>1931</v>
      </c>
      <c r="B1708" s="17" t="s">
        <v>85</v>
      </c>
      <c r="C1708" s="17" t="s">
        <v>86</v>
      </c>
      <c r="D1708" s="17" t="s">
        <v>4409</v>
      </c>
      <c r="E1708" s="17" t="s">
        <v>4423</v>
      </c>
      <c r="F1708" s="19">
        <v>4500</v>
      </c>
      <c r="G1708" s="19">
        <v>2413.5700000000002</v>
      </c>
      <c r="H1708" s="20">
        <v>2086.4299999999998</v>
      </c>
    </row>
    <row r="1709" spans="1:8" x14ac:dyDescent="0.25">
      <c r="A1709" s="22" t="s">
        <v>1932</v>
      </c>
      <c r="B1709" s="17" t="s">
        <v>419</v>
      </c>
      <c r="C1709" s="17" t="s">
        <v>79</v>
      </c>
      <c r="D1709" s="17" t="s">
        <v>4409</v>
      </c>
      <c r="E1709" s="17" t="s">
        <v>4423</v>
      </c>
      <c r="F1709" s="19">
        <v>1600</v>
      </c>
      <c r="G1709" s="19">
        <v>1143.1199999999999</v>
      </c>
      <c r="H1709" s="20">
        <v>456.88</v>
      </c>
    </row>
    <row r="1710" spans="1:8" x14ac:dyDescent="0.25">
      <c r="A1710" s="22" t="s">
        <v>1933</v>
      </c>
      <c r="B1710" s="17" t="s">
        <v>322</v>
      </c>
      <c r="C1710" s="17" t="s">
        <v>79</v>
      </c>
      <c r="D1710" s="17" t="s">
        <v>4409</v>
      </c>
      <c r="E1710" s="17" t="s">
        <v>4423</v>
      </c>
      <c r="F1710" s="19">
        <v>300</v>
      </c>
      <c r="G1710" s="19">
        <v>232.5</v>
      </c>
      <c r="H1710" s="20">
        <v>67.5</v>
      </c>
    </row>
    <row r="1711" spans="1:8" x14ac:dyDescent="0.25">
      <c r="A1711" s="22" t="s">
        <v>1934</v>
      </c>
      <c r="B1711" s="17" t="s">
        <v>1335</v>
      </c>
      <c r="C1711" s="17" t="s">
        <v>79</v>
      </c>
      <c r="D1711" s="17" t="s">
        <v>4409</v>
      </c>
      <c r="E1711" s="17" t="s">
        <v>4423</v>
      </c>
      <c r="F1711" s="19">
        <v>30100</v>
      </c>
      <c r="G1711" s="19">
        <v>52390.9</v>
      </c>
      <c r="H1711" s="20">
        <v>-22290.9</v>
      </c>
    </row>
    <row r="1712" spans="1:8" x14ac:dyDescent="0.25">
      <c r="A1712" s="22" t="s">
        <v>1935</v>
      </c>
      <c r="B1712" s="17" t="s">
        <v>94</v>
      </c>
      <c r="C1712" s="17" t="s">
        <v>95</v>
      </c>
      <c r="D1712" s="17" t="s">
        <v>4409</v>
      </c>
      <c r="E1712" s="17" t="s">
        <v>4423</v>
      </c>
      <c r="F1712" s="19">
        <v>1000</v>
      </c>
      <c r="G1712" s="19">
        <v>0</v>
      </c>
      <c r="H1712" s="20">
        <v>1000</v>
      </c>
    </row>
    <row r="1713" spans="1:8" x14ac:dyDescent="0.25">
      <c r="A1713" s="22" t="s">
        <v>1936</v>
      </c>
      <c r="B1713" s="17" t="s">
        <v>423</v>
      </c>
      <c r="C1713" s="17" t="s">
        <v>95</v>
      </c>
      <c r="D1713" s="17" t="s">
        <v>4409</v>
      </c>
      <c r="E1713" s="17" t="s">
        <v>4423</v>
      </c>
      <c r="F1713" s="19">
        <v>100</v>
      </c>
      <c r="G1713" s="19">
        <v>0</v>
      </c>
      <c r="H1713" s="20">
        <v>100</v>
      </c>
    </row>
    <row r="1714" spans="1:8" x14ac:dyDescent="0.25">
      <c r="A1714" s="22" t="s">
        <v>1937</v>
      </c>
      <c r="B1714" s="17" t="s">
        <v>349</v>
      </c>
      <c r="C1714" s="17" t="s">
        <v>95</v>
      </c>
      <c r="D1714" s="17" t="s">
        <v>4409</v>
      </c>
      <c r="E1714" s="17" t="s">
        <v>4423</v>
      </c>
      <c r="F1714" s="19">
        <v>2000</v>
      </c>
      <c r="G1714" s="19">
        <v>375.37</v>
      </c>
      <c r="H1714" s="20">
        <v>1624.63</v>
      </c>
    </row>
    <row r="1715" spans="1:8" x14ac:dyDescent="0.25">
      <c r="A1715" s="22" t="s">
        <v>1938</v>
      </c>
      <c r="B1715" s="17" t="s">
        <v>1939</v>
      </c>
      <c r="C1715" s="17" t="s">
        <v>95</v>
      </c>
      <c r="D1715" s="17" t="s">
        <v>4409</v>
      </c>
      <c r="E1715" s="17" t="s">
        <v>4423</v>
      </c>
      <c r="F1715" s="19">
        <v>6600</v>
      </c>
      <c r="G1715" s="19">
        <v>19342.12</v>
      </c>
      <c r="H1715" s="20">
        <v>-12742.12</v>
      </c>
    </row>
    <row r="1716" spans="1:8" x14ac:dyDescent="0.25">
      <c r="A1716" s="22" t="s">
        <v>0</v>
      </c>
      <c r="B1716" s="17" t="s">
        <v>38</v>
      </c>
      <c r="C1716" s="17" t="s">
        <v>0</v>
      </c>
      <c r="D1716" s="17" t="s">
        <v>0</v>
      </c>
      <c r="E1716" s="17" t="s">
        <v>0</v>
      </c>
      <c r="F1716" s="19">
        <f>F1715+F1714+F1713+F1712+F1711+F1710+F1709+F1708+F1707+F1706+F1705+F1704+F1703</f>
        <v>89800</v>
      </c>
      <c r="G1716" s="19">
        <f>G1715+G1714+G1713+G1712+G1711+G1710+G1709+G1708+G1707+G1706+G1705+G1704+G1703</f>
        <v>112084.17</v>
      </c>
      <c r="H1716" s="20">
        <f>H1715+H1714+H1713+H1712+H1711+H1710+H1709+H1708+H1707+H1706+H1705+H1704+H1703</f>
        <v>-22284.170000000002</v>
      </c>
    </row>
    <row r="1717" spans="1:8" x14ac:dyDescent="0.25">
      <c r="A1717" s="22" t="s">
        <v>0</v>
      </c>
      <c r="B1717" s="17" t="s">
        <v>42</v>
      </c>
      <c r="C1717" s="17" t="s">
        <v>0</v>
      </c>
      <c r="D1717" s="17" t="s">
        <v>0</v>
      </c>
      <c r="E1717" s="17" t="s">
        <v>0</v>
      </c>
      <c r="F1717" s="19">
        <f>0</f>
        <v>0</v>
      </c>
      <c r="G1717" s="19">
        <f>0</f>
        <v>0</v>
      </c>
      <c r="H1717" s="20">
        <f>0</f>
        <v>0</v>
      </c>
    </row>
    <row r="1718" spans="1:8" x14ac:dyDescent="0.25">
      <c r="A1718" s="22" t="s">
        <v>0</v>
      </c>
      <c r="B1718" s="17" t="s">
        <v>43</v>
      </c>
      <c r="C1718" s="17" t="s">
        <v>0</v>
      </c>
      <c r="D1718" s="17" t="s">
        <v>0</v>
      </c>
      <c r="E1718" s="17" t="s">
        <v>0</v>
      </c>
      <c r="F1718" s="19">
        <f>F1717-F1716</f>
        <v>-89800</v>
      </c>
      <c r="G1718" s="19">
        <f>G1717-G1716</f>
        <v>-112084.17</v>
      </c>
      <c r="H1718" s="20">
        <f>H1717-H1716</f>
        <v>22284.170000000002</v>
      </c>
    </row>
    <row r="1719" spans="1:8" x14ac:dyDescent="0.25">
      <c r="A1719" s="21" t="s">
        <v>1940</v>
      </c>
      <c r="B1719" s="17" t="s">
        <v>817</v>
      </c>
      <c r="C1719" s="17" t="s">
        <v>0</v>
      </c>
      <c r="D1719" s="17" t="s">
        <v>0</v>
      </c>
      <c r="E1719" s="17" t="s">
        <v>0</v>
      </c>
      <c r="F1719" s="8"/>
      <c r="G1719" s="8"/>
      <c r="H1719" s="9"/>
    </row>
    <row r="1720" spans="1:8" x14ac:dyDescent="0.25">
      <c r="A1720" s="22" t="s">
        <v>1941</v>
      </c>
      <c r="B1720" s="17" t="s">
        <v>88</v>
      </c>
      <c r="C1720" s="17" t="s">
        <v>89</v>
      </c>
      <c r="D1720" s="17" t="s">
        <v>4409</v>
      </c>
      <c r="E1720" s="17" t="s">
        <v>4423</v>
      </c>
      <c r="F1720" s="19">
        <v>14000</v>
      </c>
      <c r="G1720" s="19">
        <v>9840.6200000000008</v>
      </c>
      <c r="H1720" s="20">
        <v>4159.38</v>
      </c>
    </row>
    <row r="1721" spans="1:8" x14ac:dyDescent="0.25">
      <c r="A1721" s="22" t="s">
        <v>1942</v>
      </c>
      <c r="B1721" s="17" t="s">
        <v>1943</v>
      </c>
      <c r="C1721" s="17" t="s">
        <v>1245</v>
      </c>
      <c r="D1721" s="17" t="s">
        <v>4409</v>
      </c>
      <c r="E1721" s="17" t="s">
        <v>4423</v>
      </c>
      <c r="F1721" s="19">
        <v>2700</v>
      </c>
      <c r="G1721" s="19">
        <v>2251.8200000000002</v>
      </c>
      <c r="H1721" s="20">
        <v>448.18</v>
      </c>
    </row>
    <row r="1722" spans="1:8" x14ac:dyDescent="0.25">
      <c r="A1722" s="22" t="s">
        <v>1944</v>
      </c>
      <c r="B1722" s="17" t="s">
        <v>1350</v>
      </c>
      <c r="C1722" s="17" t="s">
        <v>1351</v>
      </c>
      <c r="D1722" s="17" t="s">
        <v>4409</v>
      </c>
      <c r="E1722" s="17" t="s">
        <v>4423</v>
      </c>
      <c r="F1722" s="19">
        <v>100</v>
      </c>
      <c r="G1722" s="19">
        <v>3</v>
      </c>
      <c r="H1722" s="20">
        <v>97</v>
      </c>
    </row>
    <row r="1723" spans="1:8" x14ac:dyDescent="0.25">
      <c r="A1723" s="22" t="s">
        <v>1945</v>
      </c>
      <c r="B1723" s="17" t="s">
        <v>99</v>
      </c>
      <c r="C1723" s="17" t="s">
        <v>19</v>
      </c>
      <c r="D1723" s="17" t="s">
        <v>4409</v>
      </c>
      <c r="E1723" s="17" t="s">
        <v>4423</v>
      </c>
      <c r="F1723" s="19">
        <v>14100</v>
      </c>
      <c r="G1723" s="19">
        <v>36737.17</v>
      </c>
      <c r="H1723" s="20">
        <v>-22637.17</v>
      </c>
    </row>
    <row r="1724" spans="1:8" x14ac:dyDescent="0.25">
      <c r="A1724" s="22" t="s">
        <v>1946</v>
      </c>
      <c r="B1724" s="17" t="s">
        <v>101</v>
      </c>
      <c r="C1724" s="17" t="s">
        <v>19</v>
      </c>
      <c r="D1724" s="17" t="s">
        <v>4409</v>
      </c>
      <c r="E1724" s="17" t="s">
        <v>4423</v>
      </c>
      <c r="F1724" s="19">
        <v>17000</v>
      </c>
      <c r="G1724" s="19">
        <v>36942.51</v>
      </c>
      <c r="H1724" s="20">
        <v>-19942.509999999998</v>
      </c>
    </row>
    <row r="1725" spans="1:8" x14ac:dyDescent="0.25">
      <c r="A1725" s="22" t="s">
        <v>1947</v>
      </c>
      <c r="B1725" s="17" t="s">
        <v>1948</v>
      </c>
      <c r="C1725" s="17" t="s">
        <v>19</v>
      </c>
      <c r="D1725" s="17" t="s">
        <v>4409</v>
      </c>
      <c r="E1725" s="17" t="s">
        <v>4423</v>
      </c>
      <c r="F1725" s="19">
        <v>95000</v>
      </c>
      <c r="G1725" s="19">
        <v>92044</v>
      </c>
      <c r="H1725" s="20">
        <v>2956</v>
      </c>
    </row>
    <row r="1726" spans="1:8" x14ac:dyDescent="0.25">
      <c r="A1726" s="22" t="s">
        <v>1949</v>
      </c>
      <c r="B1726" s="17" t="s">
        <v>1950</v>
      </c>
      <c r="C1726" s="17" t="s">
        <v>19</v>
      </c>
      <c r="D1726" s="17" t="s">
        <v>4409</v>
      </c>
      <c r="E1726" s="17" t="s">
        <v>4423</v>
      </c>
      <c r="F1726" s="19">
        <v>190000</v>
      </c>
      <c r="G1726" s="19">
        <v>185677.68</v>
      </c>
      <c r="H1726" s="20">
        <v>4322.32</v>
      </c>
    </row>
    <row r="1727" spans="1:8" x14ac:dyDescent="0.25">
      <c r="A1727" s="22" t="s">
        <v>1951</v>
      </c>
      <c r="B1727" s="17" t="s">
        <v>107</v>
      </c>
      <c r="C1727" s="17" t="s">
        <v>19</v>
      </c>
      <c r="D1727" s="17" t="s">
        <v>4409</v>
      </c>
      <c r="E1727" s="17" t="s">
        <v>4423</v>
      </c>
      <c r="F1727" s="19">
        <v>19700</v>
      </c>
      <c r="G1727" s="19">
        <v>16016.58</v>
      </c>
      <c r="H1727" s="20">
        <v>3683.42</v>
      </c>
    </row>
    <row r="1728" spans="1:8" x14ac:dyDescent="0.25">
      <c r="A1728" s="22" t="s">
        <v>0</v>
      </c>
      <c r="B1728" s="17" t="s">
        <v>38</v>
      </c>
      <c r="C1728" s="17" t="s">
        <v>0</v>
      </c>
      <c r="D1728" s="17" t="s">
        <v>0</v>
      </c>
      <c r="E1728" s="17" t="s">
        <v>0</v>
      </c>
      <c r="F1728" s="19">
        <f>F1727+F1726+F1725+F1724+F1723+F1722+F1721+F1720</f>
        <v>352600</v>
      </c>
      <c r="G1728" s="19">
        <f>G1727+G1726+G1725+G1724+G1723+G1722+G1721+G1720</f>
        <v>379513.38</v>
      </c>
      <c r="H1728" s="20">
        <f>H1727+H1726+H1725+H1724+H1723+H1722+H1721+H1720</f>
        <v>-26913.379999999994</v>
      </c>
    </row>
    <row r="1729" spans="1:8" x14ac:dyDescent="0.25">
      <c r="A1729" s="22" t="s">
        <v>1952</v>
      </c>
      <c r="B1729" s="17" t="s">
        <v>1948</v>
      </c>
      <c r="C1729" s="17" t="s">
        <v>1953</v>
      </c>
      <c r="D1729" s="17" t="s">
        <v>4409</v>
      </c>
      <c r="E1729" s="17" t="s">
        <v>4423</v>
      </c>
      <c r="F1729" s="19">
        <v>190000</v>
      </c>
      <c r="G1729" s="19">
        <v>407700.52</v>
      </c>
      <c r="H1729" s="20">
        <v>-217700.52</v>
      </c>
    </row>
    <row r="1730" spans="1:8" x14ac:dyDescent="0.25">
      <c r="A1730" s="22" t="s">
        <v>1954</v>
      </c>
      <c r="B1730" s="17" t="s">
        <v>1950</v>
      </c>
      <c r="C1730" s="17" t="s">
        <v>1953</v>
      </c>
      <c r="D1730" s="17" t="s">
        <v>4409</v>
      </c>
      <c r="E1730" s="17" t="s">
        <v>4423</v>
      </c>
      <c r="F1730" s="19">
        <v>95000</v>
      </c>
      <c r="G1730" s="19">
        <v>0</v>
      </c>
      <c r="H1730" s="20">
        <v>95000</v>
      </c>
    </row>
    <row r="1731" spans="1:8" x14ac:dyDescent="0.25">
      <c r="A1731" s="22" t="s">
        <v>1955</v>
      </c>
      <c r="B1731" s="17" t="s">
        <v>1600</v>
      </c>
      <c r="C1731" s="17" t="s">
        <v>261</v>
      </c>
      <c r="D1731" s="17" t="s">
        <v>4409</v>
      </c>
      <c r="E1731" s="17" t="s">
        <v>4423</v>
      </c>
      <c r="F1731" s="19">
        <v>300000</v>
      </c>
      <c r="G1731" s="19">
        <v>320209.28999999998</v>
      </c>
      <c r="H1731" s="20">
        <v>-20209.29</v>
      </c>
    </row>
    <row r="1732" spans="1:8" x14ac:dyDescent="0.25">
      <c r="A1732" s="22" t="s">
        <v>1956</v>
      </c>
      <c r="B1732" s="17" t="s">
        <v>1957</v>
      </c>
      <c r="C1732" s="17" t="s">
        <v>368</v>
      </c>
      <c r="D1732" s="17" t="s">
        <v>4409</v>
      </c>
      <c r="E1732" s="17" t="s">
        <v>4423</v>
      </c>
      <c r="F1732" s="19">
        <v>100</v>
      </c>
      <c r="G1732" s="19">
        <v>0</v>
      </c>
      <c r="H1732" s="20">
        <v>100</v>
      </c>
    </row>
    <row r="1733" spans="1:8" x14ac:dyDescent="0.25">
      <c r="A1733" s="22" t="s">
        <v>1958</v>
      </c>
      <c r="B1733" s="17" t="s">
        <v>380</v>
      </c>
      <c r="C1733" s="17" t="s">
        <v>261</v>
      </c>
      <c r="D1733" s="17" t="s">
        <v>4409</v>
      </c>
      <c r="E1733" s="17" t="s">
        <v>4423</v>
      </c>
      <c r="F1733" s="19">
        <v>8000</v>
      </c>
      <c r="G1733" s="19">
        <v>995.5</v>
      </c>
      <c r="H1733" s="20">
        <v>7004.5</v>
      </c>
    </row>
    <row r="1734" spans="1:8" x14ac:dyDescent="0.25">
      <c r="A1734" s="22" t="s">
        <v>0</v>
      </c>
      <c r="B1734" s="17" t="s">
        <v>42</v>
      </c>
      <c r="C1734" s="17" t="s">
        <v>0</v>
      </c>
      <c r="D1734" s="17" t="s">
        <v>0</v>
      </c>
      <c r="E1734" s="17" t="s">
        <v>0</v>
      </c>
      <c r="F1734" s="19">
        <f>F1733+F1732+F1731+F1730+F1729</f>
        <v>593100</v>
      </c>
      <c r="G1734" s="19">
        <f>G1733+G1732+G1731+G1730+G1729</f>
        <v>728905.31</v>
      </c>
      <c r="H1734" s="20">
        <f>H1733+H1732+H1731+H1730+H1729</f>
        <v>-135805.31</v>
      </c>
    </row>
    <row r="1735" spans="1:8" x14ac:dyDescent="0.25">
      <c r="A1735" s="22" t="s">
        <v>0</v>
      </c>
      <c r="B1735" s="17" t="s">
        <v>43</v>
      </c>
      <c r="C1735" s="17" t="s">
        <v>0</v>
      </c>
      <c r="D1735" s="17" t="s">
        <v>0</v>
      </c>
      <c r="E1735" s="17" t="s">
        <v>0</v>
      </c>
      <c r="F1735" s="19">
        <f>F1734-F1728</f>
        <v>240500</v>
      </c>
      <c r="G1735" s="19">
        <f>G1734-G1728</f>
        <v>349391.93000000005</v>
      </c>
      <c r="H1735" s="20">
        <f>H1734-H1728</f>
        <v>-108891.93000000001</v>
      </c>
    </row>
    <row r="1736" spans="1:8" x14ac:dyDescent="0.25">
      <c r="A1736" s="16" t="s">
        <v>1959</v>
      </c>
      <c r="B1736" s="17" t="s">
        <v>1960</v>
      </c>
      <c r="C1736" s="17" t="s">
        <v>0</v>
      </c>
      <c r="D1736" s="17" t="s">
        <v>0</v>
      </c>
      <c r="E1736" s="17" t="s">
        <v>0</v>
      </c>
      <c r="F1736" s="8"/>
      <c r="G1736" s="8"/>
      <c r="H1736" s="9"/>
    </row>
    <row r="1737" spans="1:8" x14ac:dyDescent="0.25">
      <c r="A1737" s="18" t="s">
        <v>1961</v>
      </c>
      <c r="B1737" s="17" t="s">
        <v>1962</v>
      </c>
      <c r="C1737" s="17" t="s">
        <v>243</v>
      </c>
      <c r="D1737" s="17" t="s">
        <v>4405</v>
      </c>
      <c r="E1737" s="17" t="s">
        <v>4417</v>
      </c>
      <c r="F1737" s="19">
        <v>48900</v>
      </c>
      <c r="G1737" s="19">
        <v>41500</v>
      </c>
      <c r="H1737" s="20">
        <v>7400</v>
      </c>
    </row>
    <row r="1738" spans="1:8" x14ac:dyDescent="0.25">
      <c r="A1738" s="18" t="s">
        <v>0</v>
      </c>
      <c r="B1738" s="17" t="s">
        <v>38</v>
      </c>
      <c r="C1738" s="17" t="s">
        <v>0</v>
      </c>
      <c r="D1738" s="17" t="s">
        <v>0</v>
      </c>
      <c r="E1738" s="17" t="s">
        <v>0</v>
      </c>
      <c r="F1738" s="19">
        <f>F1737</f>
        <v>48900</v>
      </c>
      <c r="G1738" s="19">
        <f>G1737</f>
        <v>41500</v>
      </c>
      <c r="H1738" s="20">
        <f>H1737</f>
        <v>7400</v>
      </c>
    </row>
    <row r="1739" spans="1:8" x14ac:dyDescent="0.25">
      <c r="A1739" s="18" t="s">
        <v>0</v>
      </c>
      <c r="B1739" s="17" t="s">
        <v>42</v>
      </c>
      <c r="C1739" s="17" t="s">
        <v>0</v>
      </c>
      <c r="D1739" s="17" t="s">
        <v>0</v>
      </c>
      <c r="E1739" s="17" t="s">
        <v>0</v>
      </c>
      <c r="F1739" s="19">
        <f>0</f>
        <v>0</v>
      </c>
      <c r="G1739" s="19">
        <f>0</f>
        <v>0</v>
      </c>
      <c r="H1739" s="20">
        <f>0</f>
        <v>0</v>
      </c>
    </row>
    <row r="1740" spans="1:8" x14ac:dyDescent="0.25">
      <c r="A1740" s="18" t="s">
        <v>0</v>
      </c>
      <c r="B1740" s="17" t="s">
        <v>43</v>
      </c>
      <c r="C1740" s="17" t="s">
        <v>0</v>
      </c>
      <c r="D1740" s="17" t="s">
        <v>0</v>
      </c>
      <c r="E1740" s="17" t="s">
        <v>0</v>
      </c>
      <c r="F1740" s="19">
        <f>F1739-F1738</f>
        <v>-48900</v>
      </c>
      <c r="G1740" s="19">
        <f>G1739-G1738</f>
        <v>-41500</v>
      </c>
      <c r="H1740" s="20">
        <f>H1739-H1738</f>
        <v>-7400</v>
      </c>
    </row>
    <row r="1741" spans="1:8" x14ac:dyDescent="0.25">
      <c r="A1741" s="16" t="s">
        <v>1963</v>
      </c>
      <c r="B1741" s="17" t="s">
        <v>1964</v>
      </c>
      <c r="C1741" s="17" t="s">
        <v>0</v>
      </c>
      <c r="D1741" s="17" t="s">
        <v>0</v>
      </c>
      <c r="E1741" s="17" t="s">
        <v>0</v>
      </c>
      <c r="F1741" s="8"/>
      <c r="G1741" s="8"/>
      <c r="H1741" s="9"/>
    </row>
    <row r="1742" spans="1:8" x14ac:dyDescent="0.25">
      <c r="A1742" s="18" t="s">
        <v>1965</v>
      </c>
      <c r="B1742" s="17" t="s">
        <v>107</v>
      </c>
      <c r="C1742" s="17" t="s">
        <v>19</v>
      </c>
      <c r="D1742" s="17" t="s">
        <v>4408</v>
      </c>
      <c r="E1742" s="17" t="s">
        <v>4439</v>
      </c>
      <c r="F1742" s="19">
        <v>9900</v>
      </c>
      <c r="G1742" s="19">
        <v>8400</v>
      </c>
      <c r="H1742" s="20">
        <v>1500</v>
      </c>
    </row>
    <row r="1743" spans="1:8" x14ac:dyDescent="0.25">
      <c r="A1743" s="18" t="s">
        <v>0</v>
      </c>
      <c r="B1743" s="17" t="s">
        <v>38</v>
      </c>
      <c r="C1743" s="17" t="s">
        <v>0</v>
      </c>
      <c r="D1743" s="17" t="s">
        <v>0</v>
      </c>
      <c r="E1743" s="17" t="s">
        <v>0</v>
      </c>
      <c r="F1743" s="19">
        <f>F1742</f>
        <v>9900</v>
      </c>
      <c r="G1743" s="19">
        <f>G1742</f>
        <v>8400</v>
      </c>
      <c r="H1743" s="20">
        <f>H1742</f>
        <v>1500</v>
      </c>
    </row>
    <row r="1744" spans="1:8" x14ac:dyDescent="0.25">
      <c r="A1744" s="18" t="s">
        <v>0</v>
      </c>
      <c r="B1744" s="17" t="s">
        <v>42</v>
      </c>
      <c r="C1744" s="17" t="s">
        <v>0</v>
      </c>
      <c r="D1744" s="17" t="s">
        <v>0</v>
      </c>
      <c r="E1744" s="17" t="s">
        <v>0</v>
      </c>
      <c r="F1744" s="19">
        <f>0</f>
        <v>0</v>
      </c>
      <c r="G1744" s="19">
        <f>0</f>
        <v>0</v>
      </c>
      <c r="H1744" s="20">
        <f>0</f>
        <v>0</v>
      </c>
    </row>
    <row r="1745" spans="1:8" x14ac:dyDescent="0.25">
      <c r="A1745" s="18" t="s">
        <v>0</v>
      </c>
      <c r="B1745" s="17" t="s">
        <v>43</v>
      </c>
      <c r="C1745" s="17" t="s">
        <v>0</v>
      </c>
      <c r="D1745" s="17" t="s">
        <v>0</v>
      </c>
      <c r="E1745" s="17" t="s">
        <v>0</v>
      </c>
      <c r="F1745" s="19">
        <f>F1744-F1743</f>
        <v>-9900</v>
      </c>
      <c r="G1745" s="19">
        <f>G1744-G1743</f>
        <v>-8400</v>
      </c>
      <c r="H1745" s="20">
        <f>H1744-H1743</f>
        <v>-1500</v>
      </c>
    </row>
    <row r="1746" spans="1:8" x14ac:dyDescent="0.25">
      <c r="A1746" s="10" t="s">
        <v>1966</v>
      </c>
      <c r="B1746" s="11" t="s">
        <v>1967</v>
      </c>
      <c r="C1746" s="11" t="s">
        <v>0</v>
      </c>
      <c r="D1746" s="11" t="s">
        <v>0</v>
      </c>
      <c r="E1746" s="11" t="s">
        <v>0</v>
      </c>
      <c r="F1746" s="8"/>
      <c r="G1746" s="8"/>
      <c r="H1746" s="9"/>
    </row>
    <row r="1747" spans="1:8" x14ac:dyDescent="0.25">
      <c r="A1747" s="12" t="s">
        <v>1968</v>
      </c>
      <c r="B1747" s="13" t="s">
        <v>1144</v>
      </c>
      <c r="C1747" s="13" t="s">
        <v>0</v>
      </c>
      <c r="D1747" s="13" t="s">
        <v>0</v>
      </c>
      <c r="E1747" s="13" t="s">
        <v>0</v>
      </c>
      <c r="F1747" s="8"/>
      <c r="G1747" s="8"/>
      <c r="H1747" s="9"/>
    </row>
    <row r="1748" spans="1:8" x14ac:dyDescent="0.25">
      <c r="A1748" s="14" t="s">
        <v>1969</v>
      </c>
      <c r="B1748" s="15" t="s">
        <v>1970</v>
      </c>
      <c r="C1748" s="15" t="s">
        <v>0</v>
      </c>
      <c r="D1748" s="15" t="s">
        <v>0</v>
      </c>
      <c r="E1748" s="15" t="s">
        <v>0</v>
      </c>
      <c r="F1748" s="8"/>
      <c r="G1748" s="8"/>
      <c r="H1748" s="9"/>
    </row>
    <row r="1749" spans="1:8" x14ac:dyDescent="0.25">
      <c r="A1749" s="16" t="s">
        <v>1971</v>
      </c>
      <c r="B1749" s="17" t="s">
        <v>1970</v>
      </c>
      <c r="C1749" s="17" t="s">
        <v>0</v>
      </c>
      <c r="D1749" s="17" t="s">
        <v>0</v>
      </c>
      <c r="E1749" s="17" t="s">
        <v>0</v>
      </c>
      <c r="F1749" s="8"/>
      <c r="G1749" s="8"/>
      <c r="H1749" s="9"/>
    </row>
    <row r="1750" spans="1:8" x14ac:dyDescent="0.25">
      <c r="A1750" s="18" t="s">
        <v>1972</v>
      </c>
      <c r="B1750" s="17" t="s">
        <v>1973</v>
      </c>
      <c r="C1750" s="17" t="s">
        <v>243</v>
      </c>
      <c r="D1750" s="17" t="s">
        <v>4405</v>
      </c>
      <c r="E1750" s="17" t="s">
        <v>4417</v>
      </c>
      <c r="F1750" s="19">
        <v>100</v>
      </c>
      <c r="G1750" s="19">
        <v>0</v>
      </c>
      <c r="H1750" s="20">
        <v>100</v>
      </c>
    </row>
    <row r="1751" spans="1:8" x14ac:dyDescent="0.25">
      <c r="A1751" s="18" t="s">
        <v>1974</v>
      </c>
      <c r="B1751" s="17" t="s">
        <v>18</v>
      </c>
      <c r="C1751" s="17" t="s">
        <v>19</v>
      </c>
      <c r="D1751" s="17" t="s">
        <v>4405</v>
      </c>
      <c r="E1751" s="17" t="s">
        <v>4417</v>
      </c>
      <c r="F1751" s="19">
        <v>2500</v>
      </c>
      <c r="G1751" s="19">
        <v>1948.47</v>
      </c>
      <c r="H1751" s="20">
        <v>551.53</v>
      </c>
    </row>
    <row r="1752" spans="1:8" x14ac:dyDescent="0.25">
      <c r="A1752" s="18" t="s">
        <v>1975</v>
      </c>
      <c r="B1752" s="17" t="s">
        <v>99</v>
      </c>
      <c r="C1752" s="17" t="s">
        <v>19</v>
      </c>
      <c r="D1752" s="17" t="s">
        <v>4405</v>
      </c>
      <c r="E1752" s="17" t="s">
        <v>4417</v>
      </c>
      <c r="F1752" s="19">
        <v>1000</v>
      </c>
      <c r="G1752" s="19">
        <v>24292.76</v>
      </c>
      <c r="H1752" s="20">
        <v>-23292.76</v>
      </c>
    </row>
    <row r="1753" spans="1:8" x14ac:dyDescent="0.25">
      <c r="A1753" s="18" t="s">
        <v>1976</v>
      </c>
      <c r="B1753" s="17" t="s">
        <v>101</v>
      </c>
      <c r="C1753" s="17" t="s">
        <v>19</v>
      </c>
      <c r="D1753" s="17" t="s">
        <v>4405</v>
      </c>
      <c r="E1753" s="17" t="s">
        <v>4417</v>
      </c>
      <c r="F1753" s="19">
        <v>13500</v>
      </c>
      <c r="G1753" s="19">
        <v>16732.21</v>
      </c>
      <c r="H1753" s="20">
        <v>-3232.21</v>
      </c>
    </row>
    <row r="1754" spans="1:8" x14ac:dyDescent="0.25">
      <c r="A1754" s="18" t="s">
        <v>0</v>
      </c>
      <c r="B1754" s="17" t="s">
        <v>38</v>
      </c>
      <c r="C1754" s="17" t="s">
        <v>0</v>
      </c>
      <c r="D1754" s="17" t="s">
        <v>0</v>
      </c>
      <c r="E1754" s="17" t="s">
        <v>0</v>
      </c>
      <c r="F1754" s="19">
        <f>F1753+F1752+F1751+F1750</f>
        <v>17100</v>
      </c>
      <c r="G1754" s="19">
        <f>G1753+G1752+G1751+G1750</f>
        <v>42973.440000000002</v>
      </c>
      <c r="H1754" s="20">
        <f>H1753+H1752+H1751+H1750</f>
        <v>-25873.439999999999</v>
      </c>
    </row>
    <row r="1755" spans="1:8" x14ac:dyDescent="0.25">
      <c r="A1755" s="18" t="s">
        <v>0</v>
      </c>
      <c r="B1755" s="17" t="s">
        <v>42</v>
      </c>
      <c r="C1755" s="17" t="s">
        <v>0</v>
      </c>
      <c r="D1755" s="17" t="s">
        <v>0</v>
      </c>
      <c r="E1755" s="17" t="s">
        <v>0</v>
      </c>
      <c r="F1755" s="19">
        <f>0</f>
        <v>0</v>
      </c>
      <c r="G1755" s="19">
        <f>0</f>
        <v>0</v>
      </c>
      <c r="H1755" s="20">
        <f>0</f>
        <v>0</v>
      </c>
    </row>
    <row r="1756" spans="1:8" x14ac:dyDescent="0.25">
      <c r="A1756" s="18" t="s">
        <v>0</v>
      </c>
      <c r="B1756" s="17" t="s">
        <v>43</v>
      </c>
      <c r="C1756" s="17" t="s">
        <v>0</v>
      </c>
      <c r="D1756" s="17" t="s">
        <v>0</v>
      </c>
      <c r="E1756" s="17" t="s">
        <v>0</v>
      </c>
      <c r="F1756" s="19">
        <f>F1755-F1754</f>
        <v>-17100</v>
      </c>
      <c r="G1756" s="19">
        <f>G1755-G1754</f>
        <v>-42973.440000000002</v>
      </c>
      <c r="H1756" s="20">
        <f>H1755-H1754</f>
        <v>25873.439999999999</v>
      </c>
    </row>
    <row r="1757" spans="1:8" x14ac:dyDescent="0.25">
      <c r="A1757" s="12" t="s">
        <v>1977</v>
      </c>
      <c r="B1757" s="13" t="s">
        <v>1978</v>
      </c>
      <c r="C1757" s="13" t="s">
        <v>0</v>
      </c>
      <c r="D1757" s="13" t="s">
        <v>0</v>
      </c>
      <c r="E1757" s="13" t="s">
        <v>0</v>
      </c>
      <c r="F1757" s="8"/>
      <c r="G1757" s="8"/>
      <c r="H1757" s="9"/>
    </row>
    <row r="1758" spans="1:8" x14ac:dyDescent="0.25">
      <c r="A1758" s="14" t="s">
        <v>1979</v>
      </c>
      <c r="B1758" s="15" t="s">
        <v>1980</v>
      </c>
      <c r="C1758" s="15" t="s">
        <v>0</v>
      </c>
      <c r="D1758" s="15" t="s">
        <v>0</v>
      </c>
      <c r="E1758" s="15" t="s">
        <v>0</v>
      </c>
      <c r="F1758" s="8"/>
      <c r="G1758" s="8"/>
      <c r="H1758" s="9"/>
    </row>
    <row r="1759" spans="1:8" x14ac:dyDescent="0.25">
      <c r="A1759" s="16" t="s">
        <v>1981</v>
      </c>
      <c r="B1759" s="17" t="s">
        <v>1982</v>
      </c>
      <c r="C1759" s="17" t="s">
        <v>0</v>
      </c>
      <c r="D1759" s="17" t="s">
        <v>0</v>
      </c>
      <c r="E1759" s="17" t="s">
        <v>0</v>
      </c>
      <c r="F1759" s="8"/>
      <c r="G1759" s="8"/>
      <c r="H1759" s="9"/>
    </row>
    <row r="1760" spans="1:8" x14ac:dyDescent="0.25">
      <c r="A1760" s="21" t="s">
        <v>1983</v>
      </c>
      <c r="B1760" s="17" t="s">
        <v>1193</v>
      </c>
      <c r="C1760" s="17" t="s">
        <v>0</v>
      </c>
      <c r="D1760" s="17" t="s">
        <v>0</v>
      </c>
      <c r="E1760" s="17" t="s">
        <v>0</v>
      </c>
      <c r="F1760" s="8"/>
      <c r="G1760" s="8"/>
      <c r="H1760" s="9"/>
    </row>
    <row r="1761" spans="1:8" x14ac:dyDescent="0.25">
      <c r="A1761" s="22" t="s">
        <v>1984</v>
      </c>
      <c r="B1761" s="17" t="s">
        <v>56</v>
      </c>
      <c r="C1761" s="17" t="s">
        <v>54</v>
      </c>
      <c r="D1761" s="17" t="s">
        <v>4405</v>
      </c>
      <c r="E1761" s="17" t="s">
        <v>4412</v>
      </c>
      <c r="F1761" s="19">
        <v>2240000</v>
      </c>
      <c r="G1761" s="19">
        <v>2179634.0499999998</v>
      </c>
      <c r="H1761" s="20">
        <v>60365.95</v>
      </c>
    </row>
    <row r="1762" spans="1:8" x14ac:dyDescent="0.25">
      <c r="A1762" s="22" t="s">
        <v>1985</v>
      </c>
      <c r="B1762" s="17" t="s">
        <v>58</v>
      </c>
      <c r="C1762" s="17" t="s">
        <v>54</v>
      </c>
      <c r="D1762" s="17" t="s">
        <v>4405</v>
      </c>
      <c r="E1762" s="17" t="s">
        <v>4412</v>
      </c>
      <c r="F1762" s="19">
        <v>30000</v>
      </c>
      <c r="G1762" s="19">
        <v>30204.28</v>
      </c>
      <c r="H1762" s="20">
        <v>-204.28</v>
      </c>
    </row>
    <row r="1763" spans="1:8" x14ac:dyDescent="0.25">
      <c r="A1763" s="22" t="s">
        <v>1986</v>
      </c>
      <c r="B1763" s="17" t="s">
        <v>63</v>
      </c>
      <c r="C1763" s="17" t="s">
        <v>54</v>
      </c>
      <c r="D1763" s="17" t="s">
        <v>4405</v>
      </c>
      <c r="E1763" s="17" t="s">
        <v>4412</v>
      </c>
      <c r="F1763" s="19">
        <v>15000</v>
      </c>
      <c r="G1763" s="19">
        <v>5454.91</v>
      </c>
      <c r="H1763" s="20">
        <v>9545.09</v>
      </c>
    </row>
    <row r="1764" spans="1:8" x14ac:dyDescent="0.25">
      <c r="A1764" s="22" t="s">
        <v>1987</v>
      </c>
      <c r="B1764" s="17" t="s">
        <v>276</v>
      </c>
      <c r="C1764" s="17" t="s">
        <v>66</v>
      </c>
      <c r="D1764" s="17" t="s">
        <v>4405</v>
      </c>
      <c r="E1764" s="17" t="s">
        <v>4412</v>
      </c>
      <c r="F1764" s="19">
        <v>4100</v>
      </c>
      <c r="G1764" s="19">
        <v>4131.42</v>
      </c>
      <c r="H1764" s="20">
        <v>-31.42</v>
      </c>
    </row>
    <row r="1765" spans="1:8" x14ac:dyDescent="0.25">
      <c r="A1765" s="22" t="s">
        <v>1988</v>
      </c>
      <c r="B1765" s="17" t="s">
        <v>72</v>
      </c>
      <c r="C1765" s="17" t="s">
        <v>66</v>
      </c>
      <c r="D1765" s="17" t="s">
        <v>4405</v>
      </c>
      <c r="E1765" s="17" t="s">
        <v>4412</v>
      </c>
      <c r="F1765" s="19">
        <v>75000</v>
      </c>
      <c r="G1765" s="19">
        <v>76538.929999999993</v>
      </c>
      <c r="H1765" s="20">
        <v>-1538.93</v>
      </c>
    </row>
    <row r="1766" spans="1:8" x14ac:dyDescent="0.25">
      <c r="A1766" s="22" t="s">
        <v>1989</v>
      </c>
      <c r="B1766" s="17" t="s">
        <v>74</v>
      </c>
      <c r="C1766" s="17" t="s">
        <v>66</v>
      </c>
      <c r="D1766" s="17" t="s">
        <v>4405</v>
      </c>
      <c r="E1766" s="17" t="s">
        <v>4412</v>
      </c>
      <c r="F1766" s="19">
        <v>426000</v>
      </c>
      <c r="G1766" s="19">
        <v>445745.67</v>
      </c>
      <c r="H1766" s="20">
        <v>-19745.669999999998</v>
      </c>
    </row>
    <row r="1767" spans="1:8" x14ac:dyDescent="0.25">
      <c r="A1767" s="22" t="s">
        <v>1990</v>
      </c>
      <c r="B1767" s="17" t="s">
        <v>1991</v>
      </c>
      <c r="C1767" s="17" t="s">
        <v>66</v>
      </c>
      <c r="D1767" s="17" t="s">
        <v>4405</v>
      </c>
      <c r="E1767" s="17" t="s">
        <v>4412</v>
      </c>
      <c r="F1767" s="19">
        <v>63000</v>
      </c>
      <c r="G1767" s="19">
        <v>65196.61</v>
      </c>
      <c r="H1767" s="20">
        <v>-2196.61</v>
      </c>
    </row>
    <row r="1768" spans="1:8" x14ac:dyDescent="0.25">
      <c r="A1768" s="22" t="s">
        <v>1992</v>
      </c>
      <c r="B1768" s="17" t="s">
        <v>76</v>
      </c>
      <c r="C1768" s="17" t="s">
        <v>66</v>
      </c>
      <c r="D1768" s="17" t="s">
        <v>4405</v>
      </c>
      <c r="E1768" s="17" t="s">
        <v>4412</v>
      </c>
      <c r="F1768" s="19">
        <v>25200</v>
      </c>
      <c r="G1768" s="19">
        <v>25058</v>
      </c>
      <c r="H1768" s="20">
        <v>142</v>
      </c>
    </row>
    <row r="1769" spans="1:8" x14ac:dyDescent="0.25">
      <c r="A1769" s="22" t="s">
        <v>1993</v>
      </c>
      <c r="B1769" s="17" t="s">
        <v>27</v>
      </c>
      <c r="C1769" s="17" t="s">
        <v>66</v>
      </c>
      <c r="D1769" s="17" t="s">
        <v>4405</v>
      </c>
      <c r="E1769" s="17" t="s">
        <v>4412</v>
      </c>
      <c r="F1769" s="19">
        <v>23000</v>
      </c>
      <c r="G1769" s="19">
        <v>24384.58</v>
      </c>
      <c r="H1769" s="20">
        <v>-1384.58</v>
      </c>
    </row>
    <row r="1770" spans="1:8" x14ac:dyDescent="0.25">
      <c r="A1770" s="22" t="s">
        <v>1994</v>
      </c>
      <c r="B1770" s="17" t="s">
        <v>1308</v>
      </c>
      <c r="C1770" s="17" t="s">
        <v>66</v>
      </c>
      <c r="D1770" s="17" t="s">
        <v>4405</v>
      </c>
      <c r="E1770" s="17" t="s">
        <v>4412</v>
      </c>
      <c r="F1770" s="19">
        <v>100</v>
      </c>
      <c r="G1770" s="19">
        <v>36.93</v>
      </c>
      <c r="H1770" s="20">
        <v>63.07</v>
      </c>
    </row>
    <row r="1771" spans="1:8" x14ac:dyDescent="0.25">
      <c r="A1771" s="22" t="s">
        <v>1995</v>
      </c>
      <c r="B1771" s="17" t="s">
        <v>844</v>
      </c>
      <c r="C1771" s="17" t="s">
        <v>243</v>
      </c>
      <c r="D1771" s="17" t="s">
        <v>4405</v>
      </c>
      <c r="E1771" s="17" t="s">
        <v>4412</v>
      </c>
      <c r="F1771" s="19">
        <v>142600</v>
      </c>
      <c r="G1771" s="19">
        <v>142213.4</v>
      </c>
      <c r="H1771" s="20">
        <v>386.6</v>
      </c>
    </row>
    <row r="1772" spans="1:8" x14ac:dyDescent="0.25">
      <c r="A1772" s="22" t="s">
        <v>1996</v>
      </c>
      <c r="B1772" s="17" t="s">
        <v>846</v>
      </c>
      <c r="C1772" s="17" t="s">
        <v>243</v>
      </c>
      <c r="D1772" s="17" t="s">
        <v>4405</v>
      </c>
      <c r="E1772" s="17" t="s">
        <v>4412</v>
      </c>
      <c r="F1772" s="19">
        <v>100</v>
      </c>
      <c r="G1772" s="19">
        <v>0</v>
      </c>
      <c r="H1772" s="20">
        <v>100</v>
      </c>
    </row>
    <row r="1773" spans="1:8" x14ac:dyDescent="0.25">
      <c r="A1773" s="22" t="s">
        <v>1997</v>
      </c>
      <c r="B1773" s="17" t="s">
        <v>37</v>
      </c>
      <c r="C1773" s="17" t="s">
        <v>243</v>
      </c>
      <c r="D1773" s="17" t="s">
        <v>4405</v>
      </c>
      <c r="E1773" s="17" t="s">
        <v>4412</v>
      </c>
      <c r="F1773" s="19">
        <v>4700</v>
      </c>
      <c r="G1773" s="19">
        <v>4660.96</v>
      </c>
      <c r="H1773" s="20">
        <v>39.04</v>
      </c>
    </row>
    <row r="1774" spans="1:8" x14ac:dyDescent="0.25">
      <c r="A1774" s="22" t="s">
        <v>1998</v>
      </c>
      <c r="B1774" s="17" t="s">
        <v>21</v>
      </c>
      <c r="C1774" s="17" t="s">
        <v>19</v>
      </c>
      <c r="D1774" s="17" t="s">
        <v>4405</v>
      </c>
      <c r="E1774" s="17" t="s">
        <v>4412</v>
      </c>
      <c r="F1774" s="19">
        <v>3000</v>
      </c>
      <c r="G1774" s="19">
        <v>1446.38</v>
      </c>
      <c r="H1774" s="20">
        <v>1553.62</v>
      </c>
    </row>
    <row r="1775" spans="1:8" x14ac:dyDescent="0.25">
      <c r="A1775" s="22" t="s">
        <v>0</v>
      </c>
      <c r="B1775" s="17" t="s">
        <v>38</v>
      </c>
      <c r="C1775" s="17" t="s">
        <v>0</v>
      </c>
      <c r="D1775" s="17" t="s">
        <v>0</v>
      </c>
      <c r="E1775" s="17" t="s">
        <v>0</v>
      </c>
      <c r="F1775" s="19">
        <f>F1774+F1773+F1772+F1771+F1770+F1769+F1768+F1767+F1766+F1765+F1764+F1763+F1762+F1761</f>
        <v>3051800</v>
      </c>
      <c r="G1775" s="19">
        <f>G1774+G1773+G1772+G1771+G1770+G1769+G1768+G1767+G1766+G1765+G1764+G1763+G1762+G1761</f>
        <v>3004706.12</v>
      </c>
      <c r="H1775" s="20">
        <f>H1774+H1773+H1772+H1771+H1770+H1769+H1768+H1767+H1766+H1765+H1764+H1763+H1762+H1761</f>
        <v>47093.88</v>
      </c>
    </row>
    <row r="1776" spans="1:8" x14ac:dyDescent="0.25">
      <c r="A1776" s="22" t="s">
        <v>1999</v>
      </c>
      <c r="B1776" s="17" t="s">
        <v>40</v>
      </c>
      <c r="C1776" s="17" t="s">
        <v>41</v>
      </c>
      <c r="D1776" s="17" t="s">
        <v>4405</v>
      </c>
      <c r="E1776" s="17" t="s">
        <v>4412</v>
      </c>
      <c r="F1776" s="19">
        <v>2100</v>
      </c>
      <c r="G1776" s="19">
        <v>2090.7199999999998</v>
      </c>
      <c r="H1776" s="20">
        <v>9.2799999999999994</v>
      </c>
    </row>
    <row r="1777" spans="1:8" x14ac:dyDescent="0.25">
      <c r="A1777" s="22" t="s">
        <v>0</v>
      </c>
      <c r="B1777" s="17" t="s">
        <v>42</v>
      </c>
      <c r="C1777" s="17" t="s">
        <v>0</v>
      </c>
      <c r="D1777" s="17" t="s">
        <v>0</v>
      </c>
      <c r="E1777" s="17" t="s">
        <v>0</v>
      </c>
      <c r="F1777" s="19">
        <f>F1776</f>
        <v>2100</v>
      </c>
      <c r="G1777" s="19">
        <f>G1776</f>
        <v>2090.7199999999998</v>
      </c>
      <c r="H1777" s="20">
        <f>H1776</f>
        <v>9.2799999999999994</v>
      </c>
    </row>
    <row r="1778" spans="1:8" x14ac:dyDescent="0.25">
      <c r="A1778" s="22" t="s">
        <v>0</v>
      </c>
      <c r="B1778" s="17" t="s">
        <v>43</v>
      </c>
      <c r="C1778" s="17" t="s">
        <v>0</v>
      </c>
      <c r="D1778" s="17" t="s">
        <v>0</v>
      </c>
      <c r="E1778" s="17" t="s">
        <v>0</v>
      </c>
      <c r="F1778" s="19">
        <f>F1777-F1775</f>
        <v>-3049700</v>
      </c>
      <c r="G1778" s="19">
        <f>G1777-G1775</f>
        <v>-3002615.4</v>
      </c>
      <c r="H1778" s="20">
        <f>H1777-H1775</f>
        <v>-47084.6</v>
      </c>
    </row>
    <row r="1779" spans="1:8" x14ac:dyDescent="0.25">
      <c r="A1779" s="21" t="s">
        <v>2000</v>
      </c>
      <c r="B1779" s="17" t="s">
        <v>1311</v>
      </c>
      <c r="C1779" s="17" t="s">
        <v>0</v>
      </c>
      <c r="D1779" s="17" t="s">
        <v>0</v>
      </c>
      <c r="E1779" s="17" t="s">
        <v>0</v>
      </c>
      <c r="F1779" s="8"/>
      <c r="G1779" s="8"/>
      <c r="H1779" s="9"/>
    </row>
    <row r="1780" spans="1:8" x14ac:dyDescent="0.25">
      <c r="A1780" s="22" t="s">
        <v>2001</v>
      </c>
      <c r="B1780" s="17" t="s">
        <v>91</v>
      </c>
      <c r="C1780" s="17" t="s">
        <v>92</v>
      </c>
      <c r="D1780" s="17" t="s">
        <v>4411</v>
      </c>
      <c r="E1780" s="17" t="s">
        <v>4417</v>
      </c>
      <c r="F1780" s="19">
        <v>22000</v>
      </c>
      <c r="G1780" s="19">
        <v>3080</v>
      </c>
      <c r="H1780" s="20">
        <v>18920</v>
      </c>
    </row>
    <row r="1781" spans="1:8" x14ac:dyDescent="0.25">
      <c r="A1781" s="22" t="s">
        <v>0</v>
      </c>
      <c r="B1781" s="17" t="s">
        <v>38</v>
      </c>
      <c r="C1781" s="17" t="s">
        <v>0</v>
      </c>
      <c r="D1781" s="17" t="s">
        <v>0</v>
      </c>
      <c r="E1781" s="17" t="s">
        <v>0</v>
      </c>
      <c r="F1781" s="19">
        <f>F1780</f>
        <v>22000</v>
      </c>
      <c r="G1781" s="19">
        <f>G1780</f>
        <v>3080</v>
      </c>
      <c r="H1781" s="20">
        <f>H1780</f>
        <v>18920</v>
      </c>
    </row>
    <row r="1782" spans="1:8" x14ac:dyDescent="0.25">
      <c r="A1782" s="22" t="s">
        <v>2002</v>
      </c>
      <c r="B1782" s="17" t="s">
        <v>2003</v>
      </c>
      <c r="C1782" s="17" t="s">
        <v>113</v>
      </c>
      <c r="D1782" s="17" t="s">
        <v>4411</v>
      </c>
      <c r="E1782" s="17" t="s">
        <v>4417</v>
      </c>
      <c r="F1782" s="19">
        <v>100</v>
      </c>
      <c r="G1782" s="19">
        <v>0</v>
      </c>
      <c r="H1782" s="20">
        <v>100</v>
      </c>
    </row>
    <row r="1783" spans="1:8" x14ac:dyDescent="0.25">
      <c r="A1783" s="22" t="s">
        <v>0</v>
      </c>
      <c r="B1783" s="17" t="s">
        <v>42</v>
      </c>
      <c r="C1783" s="17" t="s">
        <v>0</v>
      </c>
      <c r="D1783" s="17" t="s">
        <v>0</v>
      </c>
      <c r="E1783" s="17" t="s">
        <v>0</v>
      </c>
      <c r="F1783" s="19">
        <f>F1782</f>
        <v>100</v>
      </c>
      <c r="G1783" s="19">
        <f>G1782</f>
        <v>0</v>
      </c>
      <c r="H1783" s="20">
        <f>H1782</f>
        <v>100</v>
      </c>
    </row>
    <row r="1784" spans="1:8" x14ac:dyDescent="0.25">
      <c r="A1784" s="22" t="s">
        <v>0</v>
      </c>
      <c r="B1784" s="17" t="s">
        <v>43</v>
      </c>
      <c r="C1784" s="17" t="s">
        <v>0</v>
      </c>
      <c r="D1784" s="17" t="s">
        <v>0</v>
      </c>
      <c r="E1784" s="17" t="s">
        <v>0</v>
      </c>
      <c r="F1784" s="19">
        <f>F1783-F1781</f>
        <v>-21900</v>
      </c>
      <c r="G1784" s="19">
        <f>G1783-G1781</f>
        <v>-3080</v>
      </c>
      <c r="H1784" s="20">
        <f>H1783-H1781</f>
        <v>-18820</v>
      </c>
    </row>
    <row r="1785" spans="1:8" x14ac:dyDescent="0.25">
      <c r="A1785" s="21" t="s">
        <v>2004</v>
      </c>
      <c r="B1785" s="17" t="s">
        <v>2005</v>
      </c>
      <c r="C1785" s="17" t="s">
        <v>0</v>
      </c>
      <c r="D1785" s="17" t="s">
        <v>0</v>
      </c>
      <c r="E1785" s="17" t="s">
        <v>0</v>
      </c>
      <c r="F1785" s="8"/>
      <c r="G1785" s="8"/>
      <c r="H1785" s="9"/>
    </row>
    <row r="1786" spans="1:8" x14ac:dyDescent="0.25">
      <c r="A1786" s="22" t="s">
        <v>2006</v>
      </c>
      <c r="B1786" s="17" t="s">
        <v>1668</v>
      </c>
      <c r="C1786" s="17" t="s">
        <v>19</v>
      </c>
      <c r="D1786" s="17" t="s">
        <v>4411</v>
      </c>
      <c r="E1786" s="17" t="s">
        <v>4417</v>
      </c>
      <c r="F1786" s="19">
        <v>100</v>
      </c>
      <c r="G1786" s="19">
        <v>0</v>
      </c>
      <c r="H1786" s="20">
        <v>100</v>
      </c>
    </row>
    <row r="1787" spans="1:8" x14ac:dyDescent="0.25">
      <c r="A1787" s="22" t="s">
        <v>0</v>
      </c>
      <c r="B1787" s="17" t="s">
        <v>38</v>
      </c>
      <c r="C1787" s="17" t="s">
        <v>0</v>
      </c>
      <c r="D1787" s="17" t="s">
        <v>0</v>
      </c>
      <c r="E1787" s="17" t="s">
        <v>0</v>
      </c>
      <c r="F1787" s="19">
        <f>F1786</f>
        <v>100</v>
      </c>
      <c r="G1787" s="19">
        <f>G1786</f>
        <v>0</v>
      </c>
      <c r="H1787" s="20">
        <f>H1786</f>
        <v>100</v>
      </c>
    </row>
    <row r="1788" spans="1:8" x14ac:dyDescent="0.25">
      <c r="A1788" s="22" t="s">
        <v>0</v>
      </c>
      <c r="B1788" s="17" t="s">
        <v>42</v>
      </c>
      <c r="C1788" s="17" t="s">
        <v>0</v>
      </c>
      <c r="D1788" s="17" t="s">
        <v>0</v>
      </c>
      <c r="E1788" s="17" t="s">
        <v>0</v>
      </c>
      <c r="F1788" s="19">
        <f>0</f>
        <v>0</v>
      </c>
      <c r="G1788" s="19">
        <f>0</f>
        <v>0</v>
      </c>
      <c r="H1788" s="20">
        <f>0</f>
        <v>0</v>
      </c>
    </row>
    <row r="1789" spans="1:8" x14ac:dyDescent="0.25">
      <c r="A1789" s="22" t="s">
        <v>0</v>
      </c>
      <c r="B1789" s="17" t="s">
        <v>43</v>
      </c>
      <c r="C1789" s="17" t="s">
        <v>0</v>
      </c>
      <c r="D1789" s="17" t="s">
        <v>0</v>
      </c>
      <c r="E1789" s="17" t="s">
        <v>0</v>
      </c>
      <c r="F1789" s="19">
        <f>F1788-F1787</f>
        <v>-100</v>
      </c>
      <c r="G1789" s="19">
        <f>G1788-G1787</f>
        <v>0</v>
      </c>
      <c r="H1789" s="20">
        <f>H1788-H1787</f>
        <v>-100</v>
      </c>
    </row>
    <row r="1790" spans="1:8" x14ac:dyDescent="0.25">
      <c r="A1790" s="21" t="s">
        <v>2007</v>
      </c>
      <c r="B1790" s="17" t="s">
        <v>1317</v>
      </c>
      <c r="C1790" s="17" t="s">
        <v>0</v>
      </c>
      <c r="D1790" s="17" t="s">
        <v>0</v>
      </c>
      <c r="E1790" s="17" t="s">
        <v>0</v>
      </c>
      <c r="F1790" s="8"/>
      <c r="G1790" s="8"/>
      <c r="H1790" s="9"/>
    </row>
    <row r="1791" spans="1:8" x14ac:dyDescent="0.25">
      <c r="A1791" s="22" t="s">
        <v>2008</v>
      </c>
      <c r="B1791" s="17" t="s">
        <v>78</v>
      </c>
      <c r="C1791" s="17" t="s">
        <v>79</v>
      </c>
      <c r="D1791" s="17" t="s">
        <v>4411</v>
      </c>
      <c r="E1791" s="17" t="s">
        <v>4417</v>
      </c>
      <c r="F1791" s="19">
        <v>5900</v>
      </c>
      <c r="G1791" s="19">
        <v>7791.82</v>
      </c>
      <c r="H1791" s="20">
        <v>-1891.82</v>
      </c>
    </row>
    <row r="1792" spans="1:8" x14ac:dyDescent="0.25">
      <c r="A1792" s="22" t="s">
        <v>2009</v>
      </c>
      <c r="B1792" s="17" t="s">
        <v>81</v>
      </c>
      <c r="C1792" s="17" t="s">
        <v>79</v>
      </c>
      <c r="D1792" s="17" t="s">
        <v>4411</v>
      </c>
      <c r="E1792" s="17" t="s">
        <v>4417</v>
      </c>
      <c r="F1792" s="19">
        <v>3000</v>
      </c>
      <c r="G1792" s="19">
        <v>1144.8399999999999</v>
      </c>
      <c r="H1792" s="20">
        <v>1855.16</v>
      </c>
    </row>
    <row r="1793" spans="1:8" x14ac:dyDescent="0.25">
      <c r="A1793" s="22" t="s">
        <v>2010</v>
      </c>
      <c r="B1793" s="17" t="s">
        <v>83</v>
      </c>
      <c r="C1793" s="17" t="s">
        <v>79</v>
      </c>
      <c r="D1793" s="17" t="s">
        <v>4411</v>
      </c>
      <c r="E1793" s="17" t="s">
        <v>4417</v>
      </c>
      <c r="F1793" s="19">
        <v>5500</v>
      </c>
      <c r="G1793" s="19">
        <v>3881</v>
      </c>
      <c r="H1793" s="20">
        <v>1619</v>
      </c>
    </row>
    <row r="1794" spans="1:8" x14ac:dyDescent="0.25">
      <c r="A1794" s="22" t="s">
        <v>2011</v>
      </c>
      <c r="B1794" s="17" t="s">
        <v>85</v>
      </c>
      <c r="C1794" s="17" t="s">
        <v>86</v>
      </c>
      <c r="D1794" s="17" t="s">
        <v>4411</v>
      </c>
      <c r="E1794" s="17" t="s">
        <v>4417</v>
      </c>
      <c r="F1794" s="19">
        <v>3000</v>
      </c>
      <c r="G1794" s="19">
        <v>3355.95</v>
      </c>
      <c r="H1794" s="20">
        <v>-355.95</v>
      </c>
    </row>
    <row r="1795" spans="1:8" x14ac:dyDescent="0.25">
      <c r="A1795" s="22" t="s">
        <v>2012</v>
      </c>
      <c r="B1795" s="17" t="s">
        <v>88</v>
      </c>
      <c r="C1795" s="17" t="s">
        <v>89</v>
      </c>
      <c r="D1795" s="17" t="s">
        <v>4411</v>
      </c>
      <c r="E1795" s="17" t="s">
        <v>4417</v>
      </c>
      <c r="F1795" s="19">
        <v>27000</v>
      </c>
      <c r="G1795" s="19">
        <v>19792.46</v>
      </c>
      <c r="H1795" s="20">
        <v>7207.54</v>
      </c>
    </row>
    <row r="1796" spans="1:8" x14ac:dyDescent="0.25">
      <c r="A1796" s="22" t="s">
        <v>2013</v>
      </c>
      <c r="B1796" s="17" t="s">
        <v>546</v>
      </c>
      <c r="C1796" s="17" t="s">
        <v>79</v>
      </c>
      <c r="D1796" s="17" t="s">
        <v>4411</v>
      </c>
      <c r="E1796" s="17" t="s">
        <v>4417</v>
      </c>
      <c r="F1796" s="19">
        <v>100</v>
      </c>
      <c r="G1796" s="19">
        <v>0</v>
      </c>
      <c r="H1796" s="20">
        <v>100</v>
      </c>
    </row>
    <row r="1797" spans="1:8" x14ac:dyDescent="0.25">
      <c r="A1797" s="22" t="s">
        <v>2014</v>
      </c>
      <c r="B1797" s="17" t="s">
        <v>419</v>
      </c>
      <c r="C1797" s="17" t="s">
        <v>79</v>
      </c>
      <c r="D1797" s="17" t="s">
        <v>4411</v>
      </c>
      <c r="E1797" s="17" t="s">
        <v>4417</v>
      </c>
      <c r="F1797" s="19">
        <v>100</v>
      </c>
      <c r="G1797" s="19">
        <v>0</v>
      </c>
      <c r="H1797" s="20">
        <v>100</v>
      </c>
    </row>
    <row r="1798" spans="1:8" x14ac:dyDescent="0.25">
      <c r="A1798" s="22" t="s">
        <v>2015</v>
      </c>
      <c r="B1798" s="17" t="s">
        <v>322</v>
      </c>
      <c r="C1798" s="17" t="s">
        <v>79</v>
      </c>
      <c r="D1798" s="17" t="s">
        <v>4411</v>
      </c>
      <c r="E1798" s="17" t="s">
        <v>4417</v>
      </c>
      <c r="F1798" s="19">
        <v>1000</v>
      </c>
      <c r="G1798" s="19">
        <v>658.08</v>
      </c>
      <c r="H1798" s="20">
        <v>341.92</v>
      </c>
    </row>
    <row r="1799" spans="1:8" x14ac:dyDescent="0.25">
      <c r="A1799" s="22" t="s">
        <v>2016</v>
      </c>
      <c r="B1799" s="17" t="s">
        <v>349</v>
      </c>
      <c r="C1799" s="17" t="s">
        <v>95</v>
      </c>
      <c r="D1799" s="17" t="s">
        <v>4411</v>
      </c>
      <c r="E1799" s="17" t="s">
        <v>4417</v>
      </c>
      <c r="F1799" s="19">
        <v>18500</v>
      </c>
      <c r="G1799" s="19">
        <v>14353.42</v>
      </c>
      <c r="H1799" s="20">
        <v>4146.58</v>
      </c>
    </row>
    <row r="1800" spans="1:8" x14ac:dyDescent="0.25">
      <c r="A1800" s="22" t="s">
        <v>0</v>
      </c>
      <c r="B1800" s="17" t="s">
        <v>38</v>
      </c>
      <c r="C1800" s="17" t="s">
        <v>0</v>
      </c>
      <c r="D1800" s="17" t="s">
        <v>0</v>
      </c>
      <c r="E1800" s="17" t="s">
        <v>0</v>
      </c>
      <c r="F1800" s="19">
        <f>F1799+F1798+F1797+F1796+F1795+F1794+F1793+F1792+F1791</f>
        <v>64100</v>
      </c>
      <c r="G1800" s="19">
        <f>G1799+G1798+G1797+G1796+G1795+G1794+G1793+G1792+G1791</f>
        <v>50977.569999999992</v>
      </c>
      <c r="H1800" s="20">
        <f>H1799+H1798+H1797+H1796+H1795+H1794+H1793+H1792+H1791</f>
        <v>13122.43</v>
      </c>
    </row>
    <row r="1801" spans="1:8" x14ac:dyDescent="0.25">
      <c r="A1801" s="22" t="s">
        <v>0</v>
      </c>
      <c r="B1801" s="17" t="s">
        <v>42</v>
      </c>
      <c r="C1801" s="17" t="s">
        <v>0</v>
      </c>
      <c r="D1801" s="17" t="s">
        <v>0</v>
      </c>
      <c r="E1801" s="17" t="s">
        <v>0</v>
      </c>
      <c r="F1801" s="19">
        <f>0</f>
        <v>0</v>
      </c>
      <c r="G1801" s="19">
        <f>0</f>
        <v>0</v>
      </c>
      <c r="H1801" s="20">
        <f>0</f>
        <v>0</v>
      </c>
    </row>
    <row r="1802" spans="1:8" x14ac:dyDescent="0.25">
      <c r="A1802" s="22" t="s">
        <v>0</v>
      </c>
      <c r="B1802" s="17" t="s">
        <v>43</v>
      </c>
      <c r="C1802" s="17" t="s">
        <v>0</v>
      </c>
      <c r="D1802" s="17" t="s">
        <v>0</v>
      </c>
      <c r="E1802" s="17" t="s">
        <v>0</v>
      </c>
      <c r="F1802" s="19">
        <f>F1801-F1800</f>
        <v>-64100</v>
      </c>
      <c r="G1802" s="19">
        <f>G1801-G1800</f>
        <v>-50977.569999999992</v>
      </c>
      <c r="H1802" s="20">
        <f>H1801-H1800</f>
        <v>-13122.43</v>
      </c>
    </row>
    <row r="1803" spans="1:8" x14ac:dyDescent="0.25">
      <c r="A1803" s="21" t="s">
        <v>2017</v>
      </c>
      <c r="B1803" s="17" t="s">
        <v>817</v>
      </c>
      <c r="C1803" s="17" t="s">
        <v>0</v>
      </c>
      <c r="D1803" s="17" t="s">
        <v>0</v>
      </c>
      <c r="E1803" s="17" t="s">
        <v>0</v>
      </c>
      <c r="F1803" s="8"/>
      <c r="G1803" s="8"/>
      <c r="H1803" s="9"/>
    </row>
    <row r="1804" spans="1:8" x14ac:dyDescent="0.25">
      <c r="A1804" s="22" t="s">
        <v>2018</v>
      </c>
      <c r="B1804" s="17" t="s">
        <v>99</v>
      </c>
      <c r="C1804" s="17" t="s">
        <v>19</v>
      </c>
      <c r="D1804" s="17" t="s">
        <v>4411</v>
      </c>
      <c r="E1804" s="17" t="s">
        <v>4417</v>
      </c>
      <c r="F1804" s="19">
        <v>10000</v>
      </c>
      <c r="G1804" s="19">
        <v>17220</v>
      </c>
      <c r="H1804" s="20">
        <v>-7220</v>
      </c>
    </row>
    <row r="1805" spans="1:8" x14ac:dyDescent="0.25">
      <c r="A1805" s="22" t="s">
        <v>2019</v>
      </c>
      <c r="B1805" s="17" t="s">
        <v>101</v>
      </c>
      <c r="C1805" s="17" t="s">
        <v>19</v>
      </c>
      <c r="D1805" s="17" t="s">
        <v>4411</v>
      </c>
      <c r="E1805" s="17" t="s">
        <v>4417</v>
      </c>
      <c r="F1805" s="19">
        <v>27500</v>
      </c>
      <c r="G1805" s="19">
        <v>14045.11</v>
      </c>
      <c r="H1805" s="20">
        <v>13454.89</v>
      </c>
    </row>
    <row r="1806" spans="1:8" x14ac:dyDescent="0.25">
      <c r="A1806" s="22" t="s">
        <v>2020</v>
      </c>
      <c r="B1806" s="17" t="s">
        <v>107</v>
      </c>
      <c r="C1806" s="17" t="s">
        <v>19</v>
      </c>
      <c r="D1806" s="17" t="s">
        <v>4411</v>
      </c>
      <c r="E1806" s="17" t="s">
        <v>4417</v>
      </c>
      <c r="F1806" s="19">
        <v>8000</v>
      </c>
      <c r="G1806" s="19">
        <v>4716.53</v>
      </c>
      <c r="H1806" s="20">
        <v>3283.47</v>
      </c>
    </row>
    <row r="1807" spans="1:8" x14ac:dyDescent="0.25">
      <c r="A1807" s="22" t="s">
        <v>0</v>
      </c>
      <c r="B1807" s="17" t="s">
        <v>38</v>
      </c>
      <c r="C1807" s="17" t="s">
        <v>0</v>
      </c>
      <c r="D1807" s="17" t="s">
        <v>0</v>
      </c>
      <c r="E1807" s="17" t="s">
        <v>0</v>
      </c>
      <c r="F1807" s="19">
        <f>F1806+F1805+F1804</f>
        <v>45500</v>
      </c>
      <c r="G1807" s="19">
        <f>G1806+G1805+G1804</f>
        <v>35981.64</v>
      </c>
      <c r="H1807" s="20">
        <f>H1806+H1805+H1804</f>
        <v>9518.36</v>
      </c>
    </row>
    <row r="1808" spans="1:8" x14ac:dyDescent="0.25">
      <c r="A1808" s="22" t="s">
        <v>2021</v>
      </c>
      <c r="B1808" s="17" t="s">
        <v>1484</v>
      </c>
      <c r="C1808" s="17" t="s">
        <v>368</v>
      </c>
      <c r="D1808" s="17" t="s">
        <v>4411</v>
      </c>
      <c r="E1808" s="17" t="s">
        <v>4417</v>
      </c>
      <c r="F1808" s="19">
        <v>155000</v>
      </c>
      <c r="G1808" s="19">
        <v>182531.13</v>
      </c>
      <c r="H1808" s="20">
        <v>-27531.13</v>
      </c>
    </row>
    <row r="1809" spans="1:8" x14ac:dyDescent="0.25">
      <c r="A1809" s="22" t="s">
        <v>2022</v>
      </c>
      <c r="B1809" s="17" t="s">
        <v>372</v>
      </c>
      <c r="C1809" s="17" t="s">
        <v>373</v>
      </c>
      <c r="D1809" s="17" t="s">
        <v>4411</v>
      </c>
      <c r="E1809" s="17" t="s">
        <v>4417</v>
      </c>
      <c r="F1809" s="19">
        <v>4000</v>
      </c>
      <c r="G1809" s="19">
        <v>500</v>
      </c>
      <c r="H1809" s="20">
        <v>3500</v>
      </c>
    </row>
    <row r="1810" spans="1:8" x14ac:dyDescent="0.25">
      <c r="A1810" s="22" t="s">
        <v>2023</v>
      </c>
      <c r="B1810" s="17" t="s">
        <v>380</v>
      </c>
      <c r="C1810" s="17" t="s">
        <v>261</v>
      </c>
      <c r="D1810" s="17" t="s">
        <v>4411</v>
      </c>
      <c r="E1810" s="17" t="s">
        <v>4417</v>
      </c>
      <c r="F1810" s="19">
        <v>2000</v>
      </c>
      <c r="G1810" s="19">
        <v>900</v>
      </c>
      <c r="H1810" s="20">
        <v>1100</v>
      </c>
    </row>
    <row r="1811" spans="1:8" x14ac:dyDescent="0.25">
      <c r="A1811" s="22" t="s">
        <v>0</v>
      </c>
      <c r="B1811" s="17" t="s">
        <v>42</v>
      </c>
      <c r="C1811" s="17" t="s">
        <v>0</v>
      </c>
      <c r="D1811" s="17" t="s">
        <v>0</v>
      </c>
      <c r="E1811" s="17" t="s">
        <v>0</v>
      </c>
      <c r="F1811" s="19">
        <f>F1810+F1809+F1808</f>
        <v>161000</v>
      </c>
      <c r="G1811" s="19">
        <f>G1810+G1809+G1808</f>
        <v>183931.13</v>
      </c>
      <c r="H1811" s="20">
        <f>H1810+H1809+H1808</f>
        <v>-22931.13</v>
      </c>
    </row>
    <row r="1812" spans="1:8" x14ac:dyDescent="0.25">
      <c r="A1812" s="22" t="s">
        <v>0</v>
      </c>
      <c r="B1812" s="17" t="s">
        <v>43</v>
      </c>
      <c r="C1812" s="17" t="s">
        <v>0</v>
      </c>
      <c r="D1812" s="17" t="s">
        <v>0</v>
      </c>
      <c r="E1812" s="17" t="s">
        <v>0</v>
      </c>
      <c r="F1812" s="19">
        <f>F1811-F1807</f>
        <v>115500</v>
      </c>
      <c r="G1812" s="19">
        <f>G1811-G1807</f>
        <v>147949.49</v>
      </c>
      <c r="H1812" s="20">
        <f>H1811-H1807</f>
        <v>-32449.49</v>
      </c>
    </row>
    <row r="1813" spans="1:8" x14ac:dyDescent="0.25">
      <c r="A1813" s="16" t="s">
        <v>2024</v>
      </c>
      <c r="B1813" s="17" t="s">
        <v>2025</v>
      </c>
      <c r="C1813" s="17" t="s">
        <v>0</v>
      </c>
      <c r="D1813" s="17" t="s">
        <v>0</v>
      </c>
      <c r="E1813" s="17" t="s">
        <v>0</v>
      </c>
      <c r="F1813" s="8"/>
      <c r="G1813" s="8"/>
      <c r="H1813" s="9"/>
    </row>
    <row r="1814" spans="1:8" x14ac:dyDescent="0.25">
      <c r="A1814" s="18" t="s">
        <v>2026</v>
      </c>
      <c r="B1814" s="17" t="s">
        <v>2027</v>
      </c>
      <c r="C1814" s="17" t="s">
        <v>243</v>
      </c>
      <c r="D1814" s="17" t="s">
        <v>4405</v>
      </c>
      <c r="E1814" s="17" t="s">
        <v>4417</v>
      </c>
      <c r="F1814" s="19">
        <v>18500</v>
      </c>
      <c r="G1814" s="19">
        <v>1500</v>
      </c>
      <c r="H1814" s="20">
        <v>17000</v>
      </c>
    </row>
    <row r="1815" spans="1:8" x14ac:dyDescent="0.25">
      <c r="A1815" s="18" t="s">
        <v>0</v>
      </c>
      <c r="B1815" s="17" t="s">
        <v>38</v>
      </c>
      <c r="C1815" s="17" t="s">
        <v>0</v>
      </c>
      <c r="D1815" s="17" t="s">
        <v>0</v>
      </c>
      <c r="E1815" s="17" t="s">
        <v>0</v>
      </c>
      <c r="F1815" s="19">
        <f>F1814</f>
        <v>18500</v>
      </c>
      <c r="G1815" s="19">
        <f>G1814</f>
        <v>1500</v>
      </c>
      <c r="H1815" s="20">
        <f>H1814</f>
        <v>17000</v>
      </c>
    </row>
    <row r="1816" spans="1:8" x14ac:dyDescent="0.25">
      <c r="A1816" s="18" t="s">
        <v>0</v>
      </c>
      <c r="B1816" s="17" t="s">
        <v>42</v>
      </c>
      <c r="C1816" s="17" t="s">
        <v>0</v>
      </c>
      <c r="D1816" s="17" t="s">
        <v>0</v>
      </c>
      <c r="E1816" s="17" t="s">
        <v>0</v>
      </c>
      <c r="F1816" s="19">
        <f>0</f>
        <v>0</v>
      </c>
      <c r="G1816" s="19">
        <f>0</f>
        <v>0</v>
      </c>
      <c r="H1816" s="20">
        <f>0</f>
        <v>0</v>
      </c>
    </row>
    <row r="1817" spans="1:8" x14ac:dyDescent="0.25">
      <c r="A1817" s="18" t="s">
        <v>0</v>
      </c>
      <c r="B1817" s="17" t="s">
        <v>43</v>
      </c>
      <c r="C1817" s="17" t="s">
        <v>0</v>
      </c>
      <c r="D1817" s="17" t="s">
        <v>0</v>
      </c>
      <c r="E1817" s="17" t="s">
        <v>0</v>
      </c>
      <c r="F1817" s="19">
        <f>F1816-F1815</f>
        <v>-18500</v>
      </c>
      <c r="G1817" s="19">
        <f>G1816-G1815</f>
        <v>-1500</v>
      </c>
      <c r="H1817" s="20">
        <f>H1816-H1815</f>
        <v>-17000</v>
      </c>
    </row>
    <row r="1818" spans="1:8" x14ac:dyDescent="0.25">
      <c r="A1818" s="16" t="s">
        <v>2028</v>
      </c>
      <c r="B1818" s="17" t="s">
        <v>2029</v>
      </c>
      <c r="C1818" s="17" t="s">
        <v>0</v>
      </c>
      <c r="D1818" s="17" t="s">
        <v>0</v>
      </c>
      <c r="E1818" s="17" t="s">
        <v>0</v>
      </c>
      <c r="F1818" s="8"/>
      <c r="G1818" s="8"/>
      <c r="H1818" s="9"/>
    </row>
    <row r="1819" spans="1:8" x14ac:dyDescent="0.25">
      <c r="A1819" s="18" t="s">
        <v>2030</v>
      </c>
      <c r="B1819" s="17" t="s">
        <v>2031</v>
      </c>
      <c r="C1819" s="17" t="s">
        <v>243</v>
      </c>
      <c r="D1819" s="17" t="s">
        <v>4411</v>
      </c>
      <c r="E1819" s="17" t="s">
        <v>4417</v>
      </c>
      <c r="F1819" s="19">
        <v>5979200</v>
      </c>
      <c r="G1819" s="19">
        <v>5843126.5700000003</v>
      </c>
      <c r="H1819" s="20">
        <v>136073.43</v>
      </c>
    </row>
    <row r="1820" spans="1:8" x14ac:dyDescent="0.25">
      <c r="A1820" s="18" t="s">
        <v>2032</v>
      </c>
      <c r="B1820" s="17" t="s">
        <v>2033</v>
      </c>
      <c r="C1820" s="17" t="s">
        <v>243</v>
      </c>
      <c r="D1820" s="17" t="s">
        <v>4411</v>
      </c>
      <c r="E1820" s="17" t="s">
        <v>4417</v>
      </c>
      <c r="F1820" s="19">
        <v>19000</v>
      </c>
      <c r="G1820" s="19">
        <v>16150</v>
      </c>
      <c r="H1820" s="20">
        <v>2850</v>
      </c>
    </row>
    <row r="1821" spans="1:8" x14ac:dyDescent="0.25">
      <c r="A1821" s="18" t="s">
        <v>2034</v>
      </c>
      <c r="B1821" s="17" t="s">
        <v>2035</v>
      </c>
      <c r="C1821" s="17" t="s">
        <v>243</v>
      </c>
      <c r="D1821" s="17" t="s">
        <v>4411</v>
      </c>
      <c r="E1821" s="17" t="s">
        <v>4417</v>
      </c>
      <c r="F1821" s="19">
        <v>39000</v>
      </c>
      <c r="G1821" s="19">
        <v>17004.25</v>
      </c>
      <c r="H1821" s="20">
        <v>21995.75</v>
      </c>
    </row>
    <row r="1822" spans="1:8" x14ac:dyDescent="0.25">
      <c r="A1822" s="18" t="s">
        <v>2036</v>
      </c>
      <c r="B1822" s="17" t="s">
        <v>2037</v>
      </c>
      <c r="C1822" s="17" t="s">
        <v>243</v>
      </c>
      <c r="D1822" s="17" t="s">
        <v>4411</v>
      </c>
      <c r="E1822" s="17" t="s">
        <v>4417</v>
      </c>
      <c r="F1822" s="19">
        <v>2208600</v>
      </c>
      <c r="G1822" s="19">
        <v>2095883.23</v>
      </c>
      <c r="H1822" s="20">
        <v>112716.77</v>
      </c>
    </row>
    <row r="1823" spans="1:8" x14ac:dyDescent="0.25">
      <c r="A1823" s="18" t="s">
        <v>0</v>
      </c>
      <c r="B1823" s="17" t="s">
        <v>38</v>
      </c>
      <c r="C1823" s="17" t="s">
        <v>0</v>
      </c>
      <c r="D1823" s="17" t="s">
        <v>0</v>
      </c>
      <c r="E1823" s="17" t="s">
        <v>0</v>
      </c>
      <c r="F1823" s="19">
        <f>F1822+F1821+F1820+F1819</f>
        <v>8245800</v>
      </c>
      <c r="G1823" s="19">
        <f>G1822+G1821+G1820+G1819</f>
        <v>7972164.0500000007</v>
      </c>
      <c r="H1823" s="20">
        <f>H1822+H1821+H1820+H1819</f>
        <v>273635.95</v>
      </c>
    </row>
    <row r="1824" spans="1:8" x14ac:dyDescent="0.25">
      <c r="A1824" s="18" t="s">
        <v>2038</v>
      </c>
      <c r="B1824" s="17" t="s">
        <v>2037</v>
      </c>
      <c r="C1824" s="17" t="s">
        <v>177</v>
      </c>
      <c r="D1824" s="17" t="s">
        <v>4411</v>
      </c>
      <c r="E1824" s="17" t="s">
        <v>4417</v>
      </c>
      <c r="F1824" s="19">
        <v>2208600</v>
      </c>
      <c r="G1824" s="19">
        <v>2012162.08</v>
      </c>
      <c r="H1824" s="20">
        <v>196437.92</v>
      </c>
    </row>
    <row r="1825" spans="1:8" x14ac:dyDescent="0.25">
      <c r="A1825" s="18" t="s">
        <v>0</v>
      </c>
      <c r="B1825" s="17" t="s">
        <v>42</v>
      </c>
      <c r="C1825" s="17" t="s">
        <v>0</v>
      </c>
      <c r="D1825" s="17" t="s">
        <v>0</v>
      </c>
      <c r="E1825" s="17" t="s">
        <v>0</v>
      </c>
      <c r="F1825" s="19">
        <f>F1824</f>
        <v>2208600</v>
      </c>
      <c r="G1825" s="19">
        <f>G1824</f>
        <v>2012162.08</v>
      </c>
      <c r="H1825" s="20">
        <f>H1824</f>
        <v>196437.92</v>
      </c>
    </row>
    <row r="1826" spans="1:8" x14ac:dyDescent="0.25">
      <c r="A1826" s="18" t="s">
        <v>0</v>
      </c>
      <c r="B1826" s="17" t="s">
        <v>43</v>
      </c>
      <c r="C1826" s="17" t="s">
        <v>0</v>
      </c>
      <c r="D1826" s="17" t="s">
        <v>0</v>
      </c>
      <c r="E1826" s="17" t="s">
        <v>0</v>
      </c>
      <c r="F1826" s="19">
        <f>F1825-F1823</f>
        <v>-6037200</v>
      </c>
      <c r="G1826" s="19">
        <f>G1825-G1823</f>
        <v>-5960001.9700000007</v>
      </c>
      <c r="H1826" s="20">
        <f>H1825-H1823</f>
        <v>-77198.03</v>
      </c>
    </row>
    <row r="1827" spans="1:8" x14ac:dyDescent="0.25">
      <c r="A1827" s="12" t="s">
        <v>2039</v>
      </c>
      <c r="B1827" s="13" t="s">
        <v>2040</v>
      </c>
      <c r="C1827" s="13" t="s">
        <v>0</v>
      </c>
      <c r="D1827" s="13" t="s">
        <v>0</v>
      </c>
      <c r="E1827" s="13" t="s">
        <v>0</v>
      </c>
      <c r="F1827" s="8"/>
      <c r="G1827" s="8"/>
      <c r="H1827" s="9"/>
    </row>
    <row r="1828" spans="1:8" x14ac:dyDescent="0.25">
      <c r="A1828" s="14" t="s">
        <v>2041</v>
      </c>
      <c r="B1828" s="15" t="s">
        <v>2042</v>
      </c>
      <c r="C1828" s="15" t="s">
        <v>0</v>
      </c>
      <c r="D1828" s="15" t="s">
        <v>0</v>
      </c>
      <c r="E1828" s="15" t="s">
        <v>0</v>
      </c>
      <c r="F1828" s="8"/>
      <c r="G1828" s="8"/>
      <c r="H1828" s="9"/>
    </row>
    <row r="1829" spans="1:8" x14ac:dyDescent="0.25">
      <c r="A1829" s="16" t="s">
        <v>2043</v>
      </c>
      <c r="B1829" s="17" t="s">
        <v>2044</v>
      </c>
      <c r="C1829" s="17" t="s">
        <v>0</v>
      </c>
      <c r="D1829" s="17" t="s">
        <v>0</v>
      </c>
      <c r="E1829" s="17" t="s">
        <v>0</v>
      </c>
      <c r="F1829" s="8"/>
      <c r="G1829" s="8"/>
      <c r="H1829" s="9"/>
    </row>
    <row r="1830" spans="1:8" x14ac:dyDescent="0.25">
      <c r="A1830" s="18" t="s">
        <v>2045</v>
      </c>
      <c r="B1830" s="17" t="s">
        <v>2046</v>
      </c>
      <c r="C1830" s="17" t="s">
        <v>243</v>
      </c>
      <c r="D1830" s="17" t="s">
        <v>4405</v>
      </c>
      <c r="E1830" s="17" t="s">
        <v>4422</v>
      </c>
      <c r="F1830" s="19">
        <v>60000</v>
      </c>
      <c r="G1830" s="19">
        <v>50126.48</v>
      </c>
      <c r="H1830" s="20">
        <v>9873.52</v>
      </c>
    </row>
    <row r="1831" spans="1:8" x14ac:dyDescent="0.25">
      <c r="A1831" s="18" t="s">
        <v>2047</v>
      </c>
      <c r="B1831" s="17" t="s">
        <v>2048</v>
      </c>
      <c r="C1831" s="17" t="s">
        <v>243</v>
      </c>
      <c r="D1831" s="17" t="s">
        <v>4405</v>
      </c>
      <c r="E1831" s="17" t="s">
        <v>4417</v>
      </c>
      <c r="F1831" s="19">
        <v>44000</v>
      </c>
      <c r="G1831" s="19">
        <v>27300</v>
      </c>
      <c r="H1831" s="20">
        <v>16700</v>
      </c>
    </row>
    <row r="1832" spans="1:8" x14ac:dyDescent="0.25">
      <c r="A1832" s="18" t="s">
        <v>0</v>
      </c>
      <c r="B1832" s="17" t="s">
        <v>38</v>
      </c>
      <c r="C1832" s="17" t="s">
        <v>0</v>
      </c>
      <c r="D1832" s="17" t="s">
        <v>0</v>
      </c>
      <c r="E1832" s="17" t="s">
        <v>0</v>
      </c>
      <c r="F1832" s="19">
        <f>F1831+F1830</f>
        <v>104000</v>
      </c>
      <c r="G1832" s="19">
        <f>G1831+G1830</f>
        <v>77426.48000000001</v>
      </c>
      <c r="H1832" s="20">
        <f>H1831+H1830</f>
        <v>26573.52</v>
      </c>
    </row>
    <row r="1833" spans="1:8" x14ac:dyDescent="0.25">
      <c r="A1833" s="18" t="s">
        <v>0</v>
      </c>
      <c r="B1833" s="17" t="s">
        <v>42</v>
      </c>
      <c r="C1833" s="17" t="s">
        <v>0</v>
      </c>
      <c r="D1833" s="17" t="s">
        <v>0</v>
      </c>
      <c r="E1833" s="17" t="s">
        <v>0</v>
      </c>
      <c r="F1833" s="19">
        <f>0</f>
        <v>0</v>
      </c>
      <c r="G1833" s="19">
        <f>0</f>
        <v>0</v>
      </c>
      <c r="H1833" s="20">
        <f>0</f>
        <v>0</v>
      </c>
    </row>
    <row r="1834" spans="1:8" x14ac:dyDescent="0.25">
      <c r="A1834" s="18" t="s">
        <v>0</v>
      </c>
      <c r="B1834" s="17" t="s">
        <v>43</v>
      </c>
      <c r="C1834" s="17" t="s">
        <v>0</v>
      </c>
      <c r="D1834" s="17" t="s">
        <v>0</v>
      </c>
      <c r="E1834" s="17" t="s">
        <v>0</v>
      </c>
      <c r="F1834" s="19">
        <f>F1833-F1832</f>
        <v>-104000</v>
      </c>
      <c r="G1834" s="19">
        <f>G1833-G1832</f>
        <v>-77426.48000000001</v>
      </c>
      <c r="H1834" s="20">
        <f>H1833-H1832</f>
        <v>-26573.52</v>
      </c>
    </row>
    <row r="1835" spans="1:8" x14ac:dyDescent="0.25">
      <c r="A1835" s="12" t="s">
        <v>2049</v>
      </c>
      <c r="B1835" s="13" t="s">
        <v>2050</v>
      </c>
      <c r="C1835" s="13" t="s">
        <v>0</v>
      </c>
      <c r="D1835" s="13" t="s">
        <v>0</v>
      </c>
      <c r="E1835" s="13" t="s">
        <v>0</v>
      </c>
      <c r="F1835" s="8"/>
      <c r="G1835" s="8"/>
      <c r="H1835" s="9"/>
    </row>
    <row r="1836" spans="1:8" x14ac:dyDescent="0.25">
      <c r="A1836" s="14" t="s">
        <v>2051</v>
      </c>
      <c r="B1836" s="15" t="s">
        <v>2052</v>
      </c>
      <c r="C1836" s="15" t="s">
        <v>0</v>
      </c>
      <c r="D1836" s="15" t="s">
        <v>0</v>
      </c>
      <c r="E1836" s="15" t="s">
        <v>0</v>
      </c>
      <c r="F1836" s="8"/>
      <c r="G1836" s="8"/>
      <c r="H1836" s="9"/>
    </row>
    <row r="1837" spans="1:8" x14ac:dyDescent="0.25">
      <c r="A1837" s="16" t="s">
        <v>2053</v>
      </c>
      <c r="B1837" s="17" t="s">
        <v>1193</v>
      </c>
      <c r="C1837" s="17" t="s">
        <v>0</v>
      </c>
      <c r="D1837" s="17" t="s">
        <v>0</v>
      </c>
      <c r="E1837" s="17" t="s">
        <v>0</v>
      </c>
      <c r="F1837" s="8"/>
      <c r="G1837" s="8"/>
      <c r="H1837" s="9"/>
    </row>
    <row r="1838" spans="1:8" x14ac:dyDescent="0.25">
      <c r="A1838" s="18" t="s">
        <v>2054</v>
      </c>
      <c r="B1838" s="17" t="s">
        <v>53</v>
      </c>
      <c r="C1838" s="17" t="s">
        <v>54</v>
      </c>
      <c r="D1838" s="17" t="s">
        <v>4405</v>
      </c>
      <c r="E1838" s="17" t="s">
        <v>4412</v>
      </c>
      <c r="F1838" s="19">
        <v>25000</v>
      </c>
      <c r="G1838" s="19">
        <v>24631.21</v>
      </c>
      <c r="H1838" s="20">
        <v>368.79</v>
      </c>
    </row>
    <row r="1839" spans="1:8" x14ac:dyDescent="0.25">
      <c r="A1839" s="18" t="s">
        <v>2055</v>
      </c>
      <c r="B1839" s="17" t="s">
        <v>56</v>
      </c>
      <c r="C1839" s="17" t="s">
        <v>54</v>
      </c>
      <c r="D1839" s="17" t="s">
        <v>4405</v>
      </c>
      <c r="E1839" s="17" t="s">
        <v>4412</v>
      </c>
      <c r="F1839" s="19">
        <v>443000</v>
      </c>
      <c r="G1839" s="19">
        <v>488878.77</v>
      </c>
      <c r="H1839" s="20">
        <v>-45878.77</v>
      </c>
    </row>
    <row r="1840" spans="1:8" x14ac:dyDescent="0.25">
      <c r="A1840" s="18" t="s">
        <v>2056</v>
      </c>
      <c r="B1840" s="17" t="s">
        <v>58</v>
      </c>
      <c r="C1840" s="17" t="s">
        <v>54</v>
      </c>
      <c r="D1840" s="17" t="s">
        <v>4405</v>
      </c>
      <c r="E1840" s="17" t="s">
        <v>4412</v>
      </c>
      <c r="F1840" s="19">
        <v>33500</v>
      </c>
      <c r="G1840" s="19">
        <v>33776.5</v>
      </c>
      <c r="H1840" s="20">
        <v>-276.5</v>
      </c>
    </row>
    <row r="1841" spans="1:8" x14ac:dyDescent="0.25">
      <c r="A1841" s="18" t="s">
        <v>2057</v>
      </c>
      <c r="B1841" s="17" t="s">
        <v>60</v>
      </c>
      <c r="C1841" s="17" t="s">
        <v>61</v>
      </c>
      <c r="D1841" s="17" t="s">
        <v>4405</v>
      </c>
      <c r="E1841" s="17" t="s">
        <v>4412</v>
      </c>
      <c r="F1841" s="19">
        <v>1500</v>
      </c>
      <c r="G1841" s="19">
        <v>1632.6</v>
      </c>
      <c r="H1841" s="20">
        <v>-132.6</v>
      </c>
    </row>
    <row r="1842" spans="1:8" x14ac:dyDescent="0.25">
      <c r="A1842" s="18" t="s">
        <v>2058</v>
      </c>
      <c r="B1842" s="17" t="s">
        <v>276</v>
      </c>
      <c r="C1842" s="17" t="s">
        <v>66</v>
      </c>
      <c r="D1842" s="17" t="s">
        <v>4405</v>
      </c>
      <c r="E1842" s="17" t="s">
        <v>4412</v>
      </c>
      <c r="F1842" s="19">
        <v>100</v>
      </c>
      <c r="G1842" s="19">
        <v>0</v>
      </c>
      <c r="H1842" s="20">
        <v>100</v>
      </c>
    </row>
    <row r="1843" spans="1:8" x14ac:dyDescent="0.25">
      <c r="A1843" s="18" t="s">
        <v>2059</v>
      </c>
      <c r="B1843" s="17" t="s">
        <v>68</v>
      </c>
      <c r="C1843" s="17" t="s">
        <v>66</v>
      </c>
      <c r="D1843" s="17" t="s">
        <v>4405</v>
      </c>
      <c r="E1843" s="17" t="s">
        <v>4412</v>
      </c>
      <c r="F1843" s="19">
        <v>1000</v>
      </c>
      <c r="G1843" s="19">
        <v>968.46</v>
      </c>
      <c r="H1843" s="20">
        <v>31.54</v>
      </c>
    </row>
    <row r="1844" spans="1:8" x14ac:dyDescent="0.25">
      <c r="A1844" s="18" t="s">
        <v>2060</v>
      </c>
      <c r="B1844" s="17" t="s">
        <v>70</v>
      </c>
      <c r="C1844" s="17" t="s">
        <v>66</v>
      </c>
      <c r="D1844" s="17" t="s">
        <v>4405</v>
      </c>
      <c r="E1844" s="17" t="s">
        <v>4412</v>
      </c>
      <c r="F1844" s="19">
        <v>1000</v>
      </c>
      <c r="G1844" s="19">
        <v>1016.12</v>
      </c>
      <c r="H1844" s="20">
        <v>-16.12</v>
      </c>
    </row>
    <row r="1845" spans="1:8" x14ac:dyDescent="0.25">
      <c r="A1845" s="18" t="s">
        <v>2061</v>
      </c>
      <c r="B1845" s="17" t="s">
        <v>72</v>
      </c>
      <c r="C1845" s="17" t="s">
        <v>66</v>
      </c>
      <c r="D1845" s="17" t="s">
        <v>4405</v>
      </c>
      <c r="E1845" s="17" t="s">
        <v>4412</v>
      </c>
      <c r="F1845" s="19">
        <v>17500</v>
      </c>
      <c r="G1845" s="19">
        <v>19251.759999999998</v>
      </c>
      <c r="H1845" s="20">
        <v>-1751.76</v>
      </c>
    </row>
    <row r="1846" spans="1:8" x14ac:dyDescent="0.25">
      <c r="A1846" s="18" t="s">
        <v>2062</v>
      </c>
      <c r="B1846" s="17" t="s">
        <v>74</v>
      </c>
      <c r="C1846" s="17" t="s">
        <v>66</v>
      </c>
      <c r="D1846" s="17" t="s">
        <v>4405</v>
      </c>
      <c r="E1846" s="17" t="s">
        <v>4412</v>
      </c>
      <c r="F1846" s="19">
        <v>97000</v>
      </c>
      <c r="G1846" s="19">
        <v>107144.26</v>
      </c>
      <c r="H1846" s="20">
        <v>-10144.26</v>
      </c>
    </row>
    <row r="1847" spans="1:8" x14ac:dyDescent="0.25">
      <c r="A1847" s="18" t="s">
        <v>2063</v>
      </c>
      <c r="B1847" s="17" t="s">
        <v>76</v>
      </c>
      <c r="C1847" s="17" t="s">
        <v>66</v>
      </c>
      <c r="D1847" s="17" t="s">
        <v>4405</v>
      </c>
      <c r="E1847" s="17" t="s">
        <v>4412</v>
      </c>
      <c r="F1847" s="19">
        <v>4100</v>
      </c>
      <c r="G1847" s="19">
        <v>4715.54</v>
      </c>
      <c r="H1847" s="20">
        <v>-615.54</v>
      </c>
    </row>
    <row r="1848" spans="1:8" x14ac:dyDescent="0.25">
      <c r="A1848" s="18" t="s">
        <v>2064</v>
      </c>
      <c r="B1848" s="17" t="s">
        <v>844</v>
      </c>
      <c r="C1848" s="17" t="s">
        <v>243</v>
      </c>
      <c r="D1848" s="17" t="s">
        <v>4405</v>
      </c>
      <c r="E1848" s="17" t="s">
        <v>4412</v>
      </c>
      <c r="F1848" s="19">
        <v>285000</v>
      </c>
      <c r="G1848" s="19">
        <v>283981.84000000003</v>
      </c>
      <c r="H1848" s="20">
        <v>1018.16</v>
      </c>
    </row>
    <row r="1849" spans="1:8" x14ac:dyDescent="0.25">
      <c r="A1849" s="18" t="s">
        <v>2065</v>
      </c>
      <c r="B1849" s="17" t="s">
        <v>846</v>
      </c>
      <c r="C1849" s="17" t="s">
        <v>243</v>
      </c>
      <c r="D1849" s="17" t="s">
        <v>4405</v>
      </c>
      <c r="E1849" s="17" t="s">
        <v>4412</v>
      </c>
      <c r="F1849" s="19">
        <v>87500</v>
      </c>
      <c r="G1849" s="19">
        <v>87161.44</v>
      </c>
      <c r="H1849" s="20">
        <v>338.56</v>
      </c>
    </row>
    <row r="1850" spans="1:8" x14ac:dyDescent="0.25">
      <c r="A1850" s="18" t="s">
        <v>2066</v>
      </c>
      <c r="B1850" s="17" t="s">
        <v>37</v>
      </c>
      <c r="C1850" s="17" t="s">
        <v>243</v>
      </c>
      <c r="D1850" s="17" t="s">
        <v>4405</v>
      </c>
      <c r="E1850" s="17" t="s">
        <v>4412</v>
      </c>
      <c r="F1850" s="19">
        <v>13400</v>
      </c>
      <c r="G1850" s="19">
        <v>13235.96</v>
      </c>
      <c r="H1850" s="20">
        <v>164.04</v>
      </c>
    </row>
    <row r="1851" spans="1:8" x14ac:dyDescent="0.25">
      <c r="A1851" s="18" t="s">
        <v>2067</v>
      </c>
      <c r="B1851" s="17" t="s">
        <v>21</v>
      </c>
      <c r="C1851" s="17" t="s">
        <v>19</v>
      </c>
      <c r="D1851" s="17" t="s">
        <v>4405</v>
      </c>
      <c r="E1851" s="17" t="s">
        <v>4412</v>
      </c>
      <c r="F1851" s="19">
        <v>4000</v>
      </c>
      <c r="G1851" s="19">
        <v>3352.06</v>
      </c>
      <c r="H1851" s="20">
        <v>647.94000000000005</v>
      </c>
    </row>
    <row r="1852" spans="1:8" x14ac:dyDescent="0.25">
      <c r="A1852" s="18" t="s">
        <v>2068</v>
      </c>
      <c r="B1852" s="17" t="s">
        <v>27</v>
      </c>
      <c r="C1852" s="17" t="s">
        <v>66</v>
      </c>
      <c r="D1852" s="17" t="s">
        <v>4405</v>
      </c>
      <c r="E1852" s="17" t="s">
        <v>4412</v>
      </c>
      <c r="F1852" s="19">
        <v>5400</v>
      </c>
      <c r="G1852" s="19">
        <v>5220.4399999999996</v>
      </c>
      <c r="H1852" s="20">
        <v>179.56</v>
      </c>
    </row>
    <row r="1853" spans="1:8" x14ac:dyDescent="0.25">
      <c r="A1853" s="18" t="s">
        <v>2069</v>
      </c>
      <c r="B1853" s="17" t="s">
        <v>1066</v>
      </c>
      <c r="C1853" s="17" t="s">
        <v>66</v>
      </c>
      <c r="D1853" s="17" t="s">
        <v>4405</v>
      </c>
      <c r="E1853" s="17" t="s">
        <v>4412</v>
      </c>
      <c r="F1853" s="19">
        <v>100</v>
      </c>
      <c r="G1853" s="19">
        <v>0</v>
      </c>
      <c r="H1853" s="20">
        <v>100</v>
      </c>
    </row>
    <row r="1854" spans="1:8" x14ac:dyDescent="0.25">
      <c r="A1854" s="18" t="s">
        <v>0</v>
      </c>
      <c r="B1854" s="17" t="s">
        <v>38</v>
      </c>
      <c r="C1854" s="17" t="s">
        <v>0</v>
      </c>
      <c r="D1854" s="17" t="s">
        <v>0</v>
      </c>
      <c r="E1854" s="17" t="s">
        <v>0</v>
      </c>
      <c r="F1854" s="19">
        <f>F1853+F1852+F1851+F1850+F1849+F1848+F1847+F1846+F1845+F1844+F1843+F1842+F1841+F1840+F1839+F1838</f>
        <v>1019100</v>
      </c>
      <c r="G1854" s="19">
        <f>G1853+G1852+G1851+G1850+G1849+G1848+G1847+G1846+G1845+G1844+G1843+G1842+G1841+G1840+G1839+G1838</f>
        <v>1074966.96</v>
      </c>
      <c r="H1854" s="20">
        <f>H1853+H1852+H1851+H1850+H1849+H1848+H1847+H1846+H1845+H1844+H1843+H1842+H1841+H1840+H1839+H1838</f>
        <v>-55866.96</v>
      </c>
    </row>
    <row r="1855" spans="1:8" x14ac:dyDescent="0.25">
      <c r="A1855" s="18" t="s">
        <v>2070</v>
      </c>
      <c r="B1855" s="17" t="s">
        <v>40</v>
      </c>
      <c r="C1855" s="17" t="s">
        <v>41</v>
      </c>
      <c r="D1855" s="17" t="s">
        <v>4405</v>
      </c>
      <c r="E1855" s="17" t="s">
        <v>4412</v>
      </c>
      <c r="F1855" s="19">
        <v>9000</v>
      </c>
      <c r="G1855" s="19">
        <v>9136.86</v>
      </c>
      <c r="H1855" s="20">
        <v>-136.86000000000001</v>
      </c>
    </row>
    <row r="1856" spans="1:8" x14ac:dyDescent="0.25">
      <c r="A1856" s="18" t="s">
        <v>0</v>
      </c>
      <c r="B1856" s="17" t="s">
        <v>42</v>
      </c>
      <c r="C1856" s="17" t="s">
        <v>0</v>
      </c>
      <c r="D1856" s="17" t="s">
        <v>0</v>
      </c>
      <c r="E1856" s="17" t="s">
        <v>0</v>
      </c>
      <c r="F1856" s="19">
        <f>F1855</f>
        <v>9000</v>
      </c>
      <c r="G1856" s="19">
        <f>G1855</f>
        <v>9136.86</v>
      </c>
      <c r="H1856" s="20">
        <f>H1855</f>
        <v>-136.86000000000001</v>
      </c>
    </row>
    <row r="1857" spans="1:8" x14ac:dyDescent="0.25">
      <c r="A1857" s="18" t="s">
        <v>0</v>
      </c>
      <c r="B1857" s="17" t="s">
        <v>43</v>
      </c>
      <c r="C1857" s="17" t="s">
        <v>0</v>
      </c>
      <c r="D1857" s="17" t="s">
        <v>0</v>
      </c>
      <c r="E1857" s="17" t="s">
        <v>0</v>
      </c>
      <c r="F1857" s="19">
        <f>F1856-F1854</f>
        <v>-1010100</v>
      </c>
      <c r="G1857" s="19">
        <f>G1856-G1854</f>
        <v>-1065830.0999999999</v>
      </c>
      <c r="H1857" s="20">
        <f>H1856-H1854</f>
        <v>55730.1</v>
      </c>
    </row>
    <row r="1858" spans="1:8" x14ac:dyDescent="0.25">
      <c r="A1858" s="16" t="s">
        <v>2071</v>
      </c>
      <c r="B1858" s="17" t="s">
        <v>817</v>
      </c>
      <c r="C1858" s="17" t="s">
        <v>0</v>
      </c>
      <c r="D1858" s="17" t="s">
        <v>0</v>
      </c>
      <c r="E1858" s="17" t="s">
        <v>0</v>
      </c>
      <c r="F1858" s="8"/>
      <c r="G1858" s="8"/>
      <c r="H1858" s="9"/>
    </row>
    <row r="1859" spans="1:8" x14ac:dyDescent="0.25">
      <c r="A1859" s="18" t="s">
        <v>2072</v>
      </c>
      <c r="B1859" s="17" t="s">
        <v>316</v>
      </c>
      <c r="C1859" s="17" t="s">
        <v>79</v>
      </c>
      <c r="D1859" s="17" t="s">
        <v>4405</v>
      </c>
      <c r="E1859" s="17" t="s">
        <v>4438</v>
      </c>
      <c r="F1859" s="19">
        <v>2800</v>
      </c>
      <c r="G1859" s="19">
        <v>1519.96</v>
      </c>
      <c r="H1859" s="20">
        <v>1280.04</v>
      </c>
    </row>
    <row r="1860" spans="1:8" x14ac:dyDescent="0.25">
      <c r="A1860" s="18" t="s">
        <v>2073</v>
      </c>
      <c r="B1860" s="17" t="s">
        <v>88</v>
      </c>
      <c r="C1860" s="17" t="s">
        <v>89</v>
      </c>
      <c r="D1860" s="17" t="s">
        <v>4405</v>
      </c>
      <c r="E1860" s="17" t="s">
        <v>4438</v>
      </c>
      <c r="F1860" s="19">
        <v>74100</v>
      </c>
      <c r="G1860" s="19">
        <v>76773.990000000005</v>
      </c>
      <c r="H1860" s="20">
        <v>-2673.99</v>
      </c>
    </row>
    <row r="1861" spans="1:8" x14ac:dyDescent="0.25">
      <c r="A1861" s="18" t="s">
        <v>2074</v>
      </c>
      <c r="B1861" s="17" t="s">
        <v>91</v>
      </c>
      <c r="C1861" s="17" t="s">
        <v>92</v>
      </c>
      <c r="D1861" s="17" t="s">
        <v>4405</v>
      </c>
      <c r="E1861" s="17" t="s">
        <v>4438</v>
      </c>
      <c r="F1861" s="19">
        <v>3500</v>
      </c>
      <c r="G1861" s="19">
        <v>19362</v>
      </c>
      <c r="H1861" s="20">
        <v>-15862</v>
      </c>
    </row>
    <row r="1862" spans="1:8" x14ac:dyDescent="0.25">
      <c r="A1862" s="18" t="s">
        <v>2075</v>
      </c>
      <c r="B1862" s="17" t="s">
        <v>1893</v>
      </c>
      <c r="C1862" s="17" t="s">
        <v>1894</v>
      </c>
      <c r="D1862" s="17" t="s">
        <v>4405</v>
      </c>
      <c r="E1862" s="17" t="s">
        <v>4438</v>
      </c>
      <c r="F1862" s="19">
        <v>61700</v>
      </c>
      <c r="G1862" s="19">
        <v>78863.740000000005</v>
      </c>
      <c r="H1862" s="20">
        <v>-17163.740000000002</v>
      </c>
    </row>
    <row r="1863" spans="1:8" x14ac:dyDescent="0.25">
      <c r="A1863" s="18" t="s">
        <v>0</v>
      </c>
      <c r="B1863" s="17" t="s">
        <v>38</v>
      </c>
      <c r="C1863" s="17" t="s">
        <v>0</v>
      </c>
      <c r="D1863" s="17" t="s">
        <v>0</v>
      </c>
      <c r="E1863" s="17" t="s">
        <v>0</v>
      </c>
      <c r="F1863" s="19">
        <f>F1862+F1861+F1860+F1859</f>
        <v>142100</v>
      </c>
      <c r="G1863" s="19">
        <f>G1862+G1861+G1860+G1859</f>
        <v>176519.69</v>
      </c>
      <c r="H1863" s="20">
        <f>H1862+H1861+H1860+H1859</f>
        <v>-34419.69</v>
      </c>
    </row>
    <row r="1864" spans="1:8" x14ac:dyDescent="0.25">
      <c r="A1864" s="18" t="s">
        <v>2076</v>
      </c>
      <c r="B1864" s="17" t="s">
        <v>380</v>
      </c>
      <c r="C1864" s="17" t="s">
        <v>261</v>
      </c>
      <c r="D1864" s="17" t="s">
        <v>4405</v>
      </c>
      <c r="E1864" s="17" t="s">
        <v>4438</v>
      </c>
      <c r="F1864" s="19">
        <v>800</v>
      </c>
      <c r="G1864" s="19">
        <v>100914</v>
      </c>
      <c r="H1864" s="20">
        <v>-100114</v>
      </c>
    </row>
    <row r="1865" spans="1:8" x14ac:dyDescent="0.25">
      <c r="A1865" s="18" t="s">
        <v>2077</v>
      </c>
      <c r="B1865" s="17" t="s">
        <v>490</v>
      </c>
      <c r="C1865" s="17" t="s">
        <v>177</v>
      </c>
      <c r="D1865" s="17" t="s">
        <v>4405</v>
      </c>
      <c r="E1865" s="17" t="s">
        <v>4438</v>
      </c>
      <c r="F1865" s="19">
        <v>36500</v>
      </c>
      <c r="G1865" s="19">
        <v>36500</v>
      </c>
      <c r="H1865" s="20">
        <v>0</v>
      </c>
    </row>
    <row r="1866" spans="1:8" x14ac:dyDescent="0.25">
      <c r="A1866" s="18" t="s">
        <v>0</v>
      </c>
      <c r="B1866" s="17" t="s">
        <v>42</v>
      </c>
      <c r="C1866" s="17" t="s">
        <v>0</v>
      </c>
      <c r="D1866" s="17" t="s">
        <v>0</v>
      </c>
      <c r="E1866" s="17" t="s">
        <v>0</v>
      </c>
      <c r="F1866" s="19">
        <f>F1865+F1864</f>
        <v>37300</v>
      </c>
      <c r="G1866" s="19">
        <f>G1865+G1864</f>
        <v>137414</v>
      </c>
      <c r="H1866" s="20">
        <f>H1865+H1864</f>
        <v>-100114</v>
      </c>
    </row>
    <row r="1867" spans="1:8" x14ac:dyDescent="0.25">
      <c r="A1867" s="18" t="s">
        <v>0</v>
      </c>
      <c r="B1867" s="17" t="s">
        <v>43</v>
      </c>
      <c r="C1867" s="17" t="s">
        <v>0</v>
      </c>
      <c r="D1867" s="17" t="s">
        <v>0</v>
      </c>
      <c r="E1867" s="17" t="s">
        <v>0</v>
      </c>
      <c r="F1867" s="19">
        <f>F1866-F1863</f>
        <v>-104800</v>
      </c>
      <c r="G1867" s="19">
        <f>G1866-G1863</f>
        <v>-39105.69</v>
      </c>
      <c r="H1867" s="20">
        <f>H1866-H1863</f>
        <v>-65694.31</v>
      </c>
    </row>
    <row r="1868" spans="1:8" x14ac:dyDescent="0.25">
      <c r="A1868" s="14" t="s">
        <v>2078</v>
      </c>
      <c r="B1868" s="15" t="s">
        <v>2079</v>
      </c>
      <c r="C1868" s="15" t="s">
        <v>0</v>
      </c>
      <c r="D1868" s="15" t="s">
        <v>0</v>
      </c>
      <c r="E1868" s="15" t="s">
        <v>0</v>
      </c>
      <c r="F1868" s="8"/>
      <c r="G1868" s="8"/>
      <c r="H1868" s="9"/>
    </row>
    <row r="1869" spans="1:8" x14ac:dyDescent="0.25">
      <c r="A1869" s="16" t="s">
        <v>2080</v>
      </c>
      <c r="B1869" s="17" t="s">
        <v>2079</v>
      </c>
      <c r="C1869" s="17" t="s">
        <v>0</v>
      </c>
      <c r="D1869" s="17" t="s">
        <v>0</v>
      </c>
      <c r="E1869" s="17" t="s">
        <v>0</v>
      </c>
      <c r="F1869" s="8"/>
      <c r="G1869" s="8"/>
      <c r="H1869" s="9"/>
    </row>
    <row r="1870" spans="1:8" x14ac:dyDescent="0.25">
      <c r="A1870" s="18" t="s">
        <v>2081</v>
      </c>
      <c r="B1870" s="17" t="s">
        <v>2082</v>
      </c>
      <c r="C1870" s="17" t="s">
        <v>95</v>
      </c>
      <c r="D1870" s="17" t="s">
        <v>4405</v>
      </c>
      <c r="E1870" s="17" t="s">
        <v>4438</v>
      </c>
      <c r="F1870" s="19">
        <v>500</v>
      </c>
      <c r="G1870" s="19">
        <v>0</v>
      </c>
      <c r="H1870" s="20">
        <v>500</v>
      </c>
    </row>
    <row r="1871" spans="1:8" x14ac:dyDescent="0.25">
      <c r="A1871" s="18" t="s">
        <v>2083</v>
      </c>
      <c r="B1871" s="17" t="s">
        <v>349</v>
      </c>
      <c r="C1871" s="17" t="s">
        <v>95</v>
      </c>
      <c r="D1871" s="17" t="s">
        <v>4405</v>
      </c>
      <c r="E1871" s="17" t="s">
        <v>4438</v>
      </c>
      <c r="F1871" s="19">
        <v>15300</v>
      </c>
      <c r="G1871" s="19">
        <v>5304</v>
      </c>
      <c r="H1871" s="20">
        <v>9996</v>
      </c>
    </row>
    <row r="1872" spans="1:8" x14ac:dyDescent="0.25">
      <c r="A1872" s="18" t="s">
        <v>2084</v>
      </c>
      <c r="B1872" s="17" t="s">
        <v>2085</v>
      </c>
      <c r="C1872" s="17" t="s">
        <v>19</v>
      </c>
      <c r="D1872" s="17" t="s">
        <v>4405</v>
      </c>
      <c r="E1872" s="17" t="s">
        <v>4438</v>
      </c>
      <c r="F1872" s="19">
        <v>24700</v>
      </c>
      <c r="G1872" s="19">
        <v>11468.4</v>
      </c>
      <c r="H1872" s="20">
        <v>13231.6</v>
      </c>
    </row>
    <row r="1873" spans="1:8" x14ac:dyDescent="0.25">
      <c r="A1873" s="18" t="s">
        <v>2086</v>
      </c>
      <c r="B1873" s="17" t="s">
        <v>101</v>
      </c>
      <c r="C1873" s="17" t="s">
        <v>19</v>
      </c>
      <c r="D1873" s="17" t="s">
        <v>4405</v>
      </c>
      <c r="E1873" s="17" t="s">
        <v>4438</v>
      </c>
      <c r="F1873" s="19">
        <v>9500</v>
      </c>
      <c r="G1873" s="19">
        <v>1130</v>
      </c>
      <c r="H1873" s="20">
        <v>8370</v>
      </c>
    </row>
    <row r="1874" spans="1:8" x14ac:dyDescent="0.25">
      <c r="A1874" s="18" t="s">
        <v>2087</v>
      </c>
      <c r="B1874" s="17" t="s">
        <v>107</v>
      </c>
      <c r="C1874" s="17" t="s">
        <v>19</v>
      </c>
      <c r="D1874" s="17" t="s">
        <v>4405</v>
      </c>
      <c r="E1874" s="17" t="s">
        <v>4438</v>
      </c>
      <c r="F1874" s="19">
        <v>30400</v>
      </c>
      <c r="G1874" s="19">
        <v>17431.240000000002</v>
      </c>
      <c r="H1874" s="20">
        <v>12968.76</v>
      </c>
    </row>
    <row r="1875" spans="1:8" x14ac:dyDescent="0.25">
      <c r="A1875" s="18" t="s">
        <v>2088</v>
      </c>
      <c r="B1875" s="17" t="s">
        <v>99</v>
      </c>
      <c r="C1875" s="17" t="s">
        <v>19</v>
      </c>
      <c r="D1875" s="17" t="s">
        <v>4405</v>
      </c>
      <c r="E1875" s="17" t="s">
        <v>4438</v>
      </c>
      <c r="F1875" s="19">
        <v>35600</v>
      </c>
      <c r="G1875" s="19">
        <v>8020.64</v>
      </c>
      <c r="H1875" s="20">
        <v>27579.360000000001</v>
      </c>
    </row>
    <row r="1876" spans="1:8" x14ac:dyDescent="0.25">
      <c r="A1876" s="18" t="s">
        <v>0</v>
      </c>
      <c r="B1876" s="17" t="s">
        <v>38</v>
      </c>
      <c r="C1876" s="17" t="s">
        <v>0</v>
      </c>
      <c r="D1876" s="17" t="s">
        <v>0</v>
      </c>
      <c r="E1876" s="17" t="s">
        <v>0</v>
      </c>
      <c r="F1876" s="19">
        <f>F1875+F1874+F1873+F1872+F1871+F1870</f>
        <v>116000</v>
      </c>
      <c r="G1876" s="19">
        <f>G1875+G1874+G1873+G1872+G1871+G1870</f>
        <v>43354.28</v>
      </c>
      <c r="H1876" s="20">
        <f>H1875+H1874+H1873+H1872+H1871+H1870</f>
        <v>72645.72</v>
      </c>
    </row>
    <row r="1877" spans="1:8" x14ac:dyDescent="0.25">
      <c r="A1877" s="18" t="s">
        <v>0</v>
      </c>
      <c r="B1877" s="17" t="s">
        <v>42</v>
      </c>
      <c r="C1877" s="17" t="s">
        <v>0</v>
      </c>
      <c r="D1877" s="17" t="s">
        <v>0</v>
      </c>
      <c r="E1877" s="17" t="s">
        <v>0</v>
      </c>
      <c r="F1877" s="19">
        <f>0</f>
        <v>0</v>
      </c>
      <c r="G1877" s="19">
        <f>0</f>
        <v>0</v>
      </c>
      <c r="H1877" s="20">
        <f>0</f>
        <v>0</v>
      </c>
    </row>
    <row r="1878" spans="1:8" x14ac:dyDescent="0.25">
      <c r="A1878" s="18" t="s">
        <v>0</v>
      </c>
      <c r="B1878" s="17" t="s">
        <v>43</v>
      </c>
      <c r="C1878" s="17" t="s">
        <v>0</v>
      </c>
      <c r="D1878" s="17" t="s">
        <v>0</v>
      </c>
      <c r="E1878" s="17" t="s">
        <v>0</v>
      </c>
      <c r="F1878" s="19">
        <f>F1877-F1876</f>
        <v>-116000</v>
      </c>
      <c r="G1878" s="19">
        <f>G1877-G1876</f>
        <v>-43354.28</v>
      </c>
      <c r="H1878" s="20">
        <f>H1877-H1876</f>
        <v>-72645.72</v>
      </c>
    </row>
    <row r="1879" spans="1:8" x14ac:dyDescent="0.25">
      <c r="A1879" s="12" t="s">
        <v>2089</v>
      </c>
      <c r="B1879" s="13" t="s">
        <v>2090</v>
      </c>
      <c r="C1879" s="13" t="s">
        <v>0</v>
      </c>
      <c r="D1879" s="13" t="s">
        <v>0</v>
      </c>
      <c r="E1879" s="13" t="s">
        <v>0</v>
      </c>
      <c r="F1879" s="8"/>
      <c r="G1879" s="8"/>
      <c r="H1879" s="9"/>
    </row>
    <row r="1880" spans="1:8" x14ac:dyDescent="0.25">
      <c r="A1880" s="14" t="s">
        <v>2091</v>
      </c>
      <c r="B1880" s="15" t="s">
        <v>2092</v>
      </c>
      <c r="C1880" s="15" t="s">
        <v>0</v>
      </c>
      <c r="D1880" s="15" t="s">
        <v>0</v>
      </c>
      <c r="E1880" s="15" t="s">
        <v>0</v>
      </c>
      <c r="F1880" s="8"/>
      <c r="G1880" s="8"/>
      <c r="H1880" s="9"/>
    </row>
    <row r="1881" spans="1:8" x14ac:dyDescent="0.25">
      <c r="A1881" s="16" t="s">
        <v>2093</v>
      </c>
      <c r="B1881" s="17" t="s">
        <v>2094</v>
      </c>
      <c r="C1881" s="17" t="s">
        <v>0</v>
      </c>
      <c r="D1881" s="17" t="s">
        <v>0</v>
      </c>
      <c r="E1881" s="17" t="s">
        <v>0</v>
      </c>
      <c r="F1881" s="8"/>
      <c r="G1881" s="8"/>
      <c r="H1881" s="9"/>
    </row>
    <row r="1882" spans="1:8" x14ac:dyDescent="0.25">
      <c r="A1882" s="18" t="s">
        <v>2095</v>
      </c>
      <c r="B1882" s="17" t="s">
        <v>78</v>
      </c>
      <c r="C1882" s="17" t="s">
        <v>79</v>
      </c>
      <c r="D1882" s="17" t="s">
        <v>4405</v>
      </c>
      <c r="E1882" s="17" t="s">
        <v>4438</v>
      </c>
      <c r="F1882" s="19">
        <v>18000</v>
      </c>
      <c r="G1882" s="19">
        <v>10749.93</v>
      </c>
      <c r="H1882" s="20">
        <v>7250.07</v>
      </c>
    </row>
    <row r="1883" spans="1:8" x14ac:dyDescent="0.25">
      <c r="A1883" s="18" t="s">
        <v>2096</v>
      </c>
      <c r="B1883" s="17" t="s">
        <v>81</v>
      </c>
      <c r="C1883" s="17" t="s">
        <v>79</v>
      </c>
      <c r="D1883" s="17" t="s">
        <v>4405</v>
      </c>
      <c r="E1883" s="17" t="s">
        <v>4438</v>
      </c>
      <c r="F1883" s="19">
        <v>1900</v>
      </c>
      <c r="G1883" s="19">
        <v>333.83</v>
      </c>
      <c r="H1883" s="20">
        <v>1566.17</v>
      </c>
    </row>
    <row r="1884" spans="1:8" x14ac:dyDescent="0.25">
      <c r="A1884" s="18" t="s">
        <v>2097</v>
      </c>
      <c r="B1884" s="17" t="s">
        <v>83</v>
      </c>
      <c r="C1884" s="17" t="s">
        <v>79</v>
      </c>
      <c r="D1884" s="17" t="s">
        <v>4405</v>
      </c>
      <c r="E1884" s="17" t="s">
        <v>4438</v>
      </c>
      <c r="F1884" s="19">
        <v>3500</v>
      </c>
      <c r="G1884" s="19">
        <v>600</v>
      </c>
      <c r="H1884" s="20">
        <v>2900</v>
      </c>
    </row>
    <row r="1885" spans="1:8" x14ac:dyDescent="0.25">
      <c r="A1885" s="18" t="s">
        <v>2098</v>
      </c>
      <c r="B1885" s="17" t="s">
        <v>316</v>
      </c>
      <c r="C1885" s="17" t="s">
        <v>79</v>
      </c>
      <c r="D1885" s="17" t="s">
        <v>4405</v>
      </c>
      <c r="E1885" s="17" t="s">
        <v>4438</v>
      </c>
      <c r="F1885" s="19">
        <v>2500</v>
      </c>
      <c r="G1885" s="19">
        <v>273.95</v>
      </c>
      <c r="H1885" s="20">
        <v>2226.0500000000002</v>
      </c>
    </row>
    <row r="1886" spans="1:8" x14ac:dyDescent="0.25">
      <c r="A1886" s="18" t="s">
        <v>2099</v>
      </c>
      <c r="B1886" s="17" t="s">
        <v>1893</v>
      </c>
      <c r="C1886" s="17" t="s">
        <v>1894</v>
      </c>
      <c r="D1886" s="17" t="s">
        <v>4405</v>
      </c>
      <c r="E1886" s="17" t="s">
        <v>4438</v>
      </c>
      <c r="F1886" s="19">
        <v>5000</v>
      </c>
      <c r="G1886" s="19">
        <v>695</v>
      </c>
      <c r="H1886" s="20">
        <v>4305</v>
      </c>
    </row>
    <row r="1887" spans="1:8" x14ac:dyDescent="0.25">
      <c r="A1887" s="18" t="s">
        <v>2100</v>
      </c>
      <c r="B1887" s="17" t="s">
        <v>99</v>
      </c>
      <c r="C1887" s="17" t="s">
        <v>19</v>
      </c>
      <c r="D1887" s="17" t="s">
        <v>4405</v>
      </c>
      <c r="E1887" s="17" t="s">
        <v>4438</v>
      </c>
      <c r="F1887" s="19">
        <v>40000</v>
      </c>
      <c r="G1887" s="19">
        <v>46645</v>
      </c>
      <c r="H1887" s="20">
        <v>-6645</v>
      </c>
    </row>
    <row r="1888" spans="1:8" x14ac:dyDescent="0.25">
      <c r="A1888" s="18" t="s">
        <v>2101</v>
      </c>
      <c r="B1888" s="17" t="s">
        <v>101</v>
      </c>
      <c r="C1888" s="17" t="s">
        <v>19</v>
      </c>
      <c r="D1888" s="17" t="s">
        <v>4405</v>
      </c>
      <c r="E1888" s="17" t="s">
        <v>4438</v>
      </c>
      <c r="F1888" s="19">
        <v>32800</v>
      </c>
      <c r="G1888" s="19">
        <v>4175.6400000000003</v>
      </c>
      <c r="H1888" s="20">
        <v>28624.36</v>
      </c>
    </row>
    <row r="1889" spans="1:8" x14ac:dyDescent="0.25">
      <c r="A1889" s="18" t="s">
        <v>2102</v>
      </c>
      <c r="B1889" s="17" t="s">
        <v>2103</v>
      </c>
      <c r="C1889" s="17" t="s">
        <v>79</v>
      </c>
      <c r="D1889" s="17" t="s">
        <v>4405</v>
      </c>
      <c r="E1889" s="17" t="s">
        <v>4438</v>
      </c>
      <c r="F1889" s="19">
        <v>13000</v>
      </c>
      <c r="G1889" s="19">
        <v>3000</v>
      </c>
      <c r="H1889" s="20">
        <v>10000</v>
      </c>
    </row>
    <row r="1890" spans="1:8" x14ac:dyDescent="0.25">
      <c r="A1890" s="18" t="s">
        <v>0</v>
      </c>
      <c r="B1890" s="17" t="s">
        <v>38</v>
      </c>
      <c r="C1890" s="17" t="s">
        <v>0</v>
      </c>
      <c r="D1890" s="17" t="s">
        <v>0</v>
      </c>
      <c r="E1890" s="17" t="s">
        <v>0</v>
      </c>
      <c r="F1890" s="19">
        <f>F1889+F1888+F1887+F1886+F1885+F1884+F1883+F1882</f>
        <v>116700</v>
      </c>
      <c r="G1890" s="19">
        <f>G1889+G1888+G1887+G1886+G1885+G1884+G1883+G1882</f>
        <v>66473.350000000006</v>
      </c>
      <c r="H1890" s="20">
        <f>H1889+H1888+H1887+H1886+H1885+H1884+H1883+H1882</f>
        <v>50226.65</v>
      </c>
    </row>
    <row r="1891" spans="1:8" x14ac:dyDescent="0.25">
      <c r="A1891" s="18" t="s">
        <v>0</v>
      </c>
      <c r="B1891" s="17" t="s">
        <v>42</v>
      </c>
      <c r="C1891" s="17" t="s">
        <v>0</v>
      </c>
      <c r="D1891" s="17" t="s">
        <v>0</v>
      </c>
      <c r="E1891" s="17" t="s">
        <v>0</v>
      </c>
      <c r="F1891" s="19">
        <f>0</f>
        <v>0</v>
      </c>
      <c r="G1891" s="19">
        <f>0</f>
        <v>0</v>
      </c>
      <c r="H1891" s="20">
        <f>0</f>
        <v>0</v>
      </c>
    </row>
    <row r="1892" spans="1:8" x14ac:dyDescent="0.25">
      <c r="A1892" s="18" t="s">
        <v>0</v>
      </c>
      <c r="B1892" s="17" t="s">
        <v>43</v>
      </c>
      <c r="C1892" s="17" t="s">
        <v>0</v>
      </c>
      <c r="D1892" s="17" t="s">
        <v>0</v>
      </c>
      <c r="E1892" s="17" t="s">
        <v>0</v>
      </c>
      <c r="F1892" s="19">
        <f>F1891-F1890</f>
        <v>-116700</v>
      </c>
      <c r="G1892" s="19">
        <f>G1891-G1890</f>
        <v>-66473.350000000006</v>
      </c>
      <c r="H1892" s="20">
        <f>H1891-H1890</f>
        <v>-50226.65</v>
      </c>
    </row>
    <row r="1893" spans="1:8" x14ac:dyDescent="0.25">
      <c r="A1893" s="14" t="s">
        <v>2104</v>
      </c>
      <c r="B1893" s="15" t="s">
        <v>2105</v>
      </c>
      <c r="C1893" s="15" t="s">
        <v>0</v>
      </c>
      <c r="D1893" s="15" t="s">
        <v>0</v>
      </c>
      <c r="E1893" s="15" t="s">
        <v>0</v>
      </c>
      <c r="F1893" s="8"/>
      <c r="G1893" s="8"/>
      <c r="H1893" s="9"/>
    </row>
    <row r="1894" spans="1:8" x14ac:dyDescent="0.25">
      <c r="A1894" s="16" t="s">
        <v>2106</v>
      </c>
      <c r="B1894" s="17" t="s">
        <v>2105</v>
      </c>
      <c r="C1894" s="17" t="s">
        <v>0</v>
      </c>
      <c r="D1894" s="17" t="s">
        <v>0</v>
      </c>
      <c r="E1894" s="17" t="s">
        <v>0</v>
      </c>
      <c r="F1894" s="8"/>
      <c r="G1894" s="8"/>
      <c r="H1894" s="9"/>
    </row>
    <row r="1895" spans="1:8" x14ac:dyDescent="0.25">
      <c r="A1895" s="18" t="s">
        <v>2107</v>
      </c>
      <c r="B1895" s="17" t="s">
        <v>2108</v>
      </c>
      <c r="C1895" s="17" t="s">
        <v>48</v>
      </c>
      <c r="D1895" s="17" t="s">
        <v>4405</v>
      </c>
      <c r="E1895" s="17" t="s">
        <v>4417</v>
      </c>
      <c r="F1895" s="19">
        <v>228000</v>
      </c>
      <c r="G1895" s="19">
        <v>23950</v>
      </c>
      <c r="H1895" s="20">
        <v>204050</v>
      </c>
    </row>
    <row r="1896" spans="1:8" x14ac:dyDescent="0.25">
      <c r="A1896" s="18" t="s">
        <v>0</v>
      </c>
      <c r="B1896" s="17" t="s">
        <v>38</v>
      </c>
      <c r="C1896" s="17" t="s">
        <v>0</v>
      </c>
      <c r="D1896" s="17" t="s">
        <v>0</v>
      </c>
      <c r="E1896" s="17" t="s">
        <v>0</v>
      </c>
      <c r="F1896" s="19">
        <f>F1895</f>
        <v>228000</v>
      </c>
      <c r="G1896" s="19">
        <f>G1895</f>
        <v>23950</v>
      </c>
      <c r="H1896" s="20">
        <f>H1895</f>
        <v>204050</v>
      </c>
    </row>
    <row r="1897" spans="1:8" x14ac:dyDescent="0.25">
      <c r="A1897" s="18" t="s">
        <v>0</v>
      </c>
      <c r="B1897" s="17" t="s">
        <v>42</v>
      </c>
      <c r="C1897" s="17" t="s">
        <v>0</v>
      </c>
      <c r="D1897" s="17" t="s">
        <v>0</v>
      </c>
      <c r="E1897" s="17" t="s">
        <v>0</v>
      </c>
      <c r="F1897" s="19">
        <f>0</f>
        <v>0</v>
      </c>
      <c r="G1897" s="19">
        <f>0</f>
        <v>0</v>
      </c>
      <c r="H1897" s="20">
        <f>0</f>
        <v>0</v>
      </c>
    </row>
    <row r="1898" spans="1:8" x14ac:dyDescent="0.25">
      <c r="A1898" s="18" t="s">
        <v>0</v>
      </c>
      <c r="B1898" s="17" t="s">
        <v>43</v>
      </c>
      <c r="C1898" s="17" t="s">
        <v>0</v>
      </c>
      <c r="D1898" s="17" t="s">
        <v>0</v>
      </c>
      <c r="E1898" s="17" t="s">
        <v>0</v>
      </c>
      <c r="F1898" s="19">
        <f>F1897-F1896</f>
        <v>-228000</v>
      </c>
      <c r="G1898" s="19">
        <f>G1897-G1896</f>
        <v>-23950</v>
      </c>
      <c r="H1898" s="20">
        <f>H1897-H1896</f>
        <v>-204050</v>
      </c>
    </row>
    <row r="1899" spans="1:8" x14ac:dyDescent="0.25">
      <c r="A1899" s="14" t="s">
        <v>2109</v>
      </c>
      <c r="B1899" s="15" t="s">
        <v>2110</v>
      </c>
      <c r="C1899" s="15" t="s">
        <v>0</v>
      </c>
      <c r="D1899" s="15" t="s">
        <v>0</v>
      </c>
      <c r="E1899" s="15" t="s">
        <v>0</v>
      </c>
      <c r="F1899" s="8"/>
      <c r="G1899" s="8"/>
      <c r="H1899" s="9"/>
    </row>
    <row r="1900" spans="1:8" x14ac:dyDescent="0.25">
      <c r="A1900" s="16" t="s">
        <v>2111</v>
      </c>
      <c r="B1900" s="17" t="s">
        <v>2112</v>
      </c>
      <c r="C1900" s="17" t="s">
        <v>0</v>
      </c>
      <c r="D1900" s="17" t="s">
        <v>0</v>
      </c>
      <c r="E1900" s="17" t="s">
        <v>0</v>
      </c>
      <c r="F1900" s="8"/>
      <c r="G1900" s="8"/>
      <c r="H1900" s="9"/>
    </row>
    <row r="1901" spans="1:8" x14ac:dyDescent="0.25">
      <c r="A1901" s="18" t="s">
        <v>2113</v>
      </c>
      <c r="B1901" s="17" t="s">
        <v>2114</v>
      </c>
      <c r="C1901" s="17" t="s">
        <v>1245</v>
      </c>
      <c r="D1901" s="17" t="s">
        <v>4409</v>
      </c>
      <c r="E1901" s="17" t="s">
        <v>4424</v>
      </c>
      <c r="F1901" s="19">
        <v>221000</v>
      </c>
      <c r="G1901" s="19">
        <v>82294</v>
      </c>
      <c r="H1901" s="20">
        <v>138706</v>
      </c>
    </row>
    <row r="1902" spans="1:8" x14ac:dyDescent="0.25">
      <c r="A1902" s="18" t="s">
        <v>2115</v>
      </c>
      <c r="B1902" s="17" t="s">
        <v>2116</v>
      </c>
      <c r="C1902" s="17" t="s">
        <v>1828</v>
      </c>
      <c r="D1902" s="17" t="s">
        <v>4409</v>
      </c>
      <c r="E1902" s="17" t="s">
        <v>4424</v>
      </c>
      <c r="F1902" s="19">
        <v>20000</v>
      </c>
      <c r="G1902" s="19">
        <v>0</v>
      </c>
      <c r="H1902" s="20">
        <v>20000</v>
      </c>
    </row>
    <row r="1903" spans="1:8" x14ac:dyDescent="0.25">
      <c r="A1903" s="18" t="s">
        <v>2117</v>
      </c>
      <c r="B1903" s="17" t="s">
        <v>2118</v>
      </c>
      <c r="C1903" s="17" t="s">
        <v>243</v>
      </c>
      <c r="D1903" s="17" t="s">
        <v>4409</v>
      </c>
      <c r="E1903" s="17" t="s">
        <v>4424</v>
      </c>
      <c r="F1903" s="19">
        <v>20000</v>
      </c>
      <c r="G1903" s="19">
        <v>56735</v>
      </c>
      <c r="H1903" s="20">
        <v>-36735</v>
      </c>
    </row>
    <row r="1904" spans="1:8" x14ac:dyDescent="0.25">
      <c r="A1904" s="18" t="s">
        <v>2119</v>
      </c>
      <c r="B1904" s="17" t="s">
        <v>99</v>
      </c>
      <c r="C1904" s="17" t="s">
        <v>19</v>
      </c>
      <c r="D1904" s="17" t="s">
        <v>4409</v>
      </c>
      <c r="E1904" s="17" t="s">
        <v>4424</v>
      </c>
      <c r="F1904" s="19">
        <v>100</v>
      </c>
      <c r="G1904" s="19">
        <v>510</v>
      </c>
      <c r="H1904" s="20">
        <v>-410</v>
      </c>
    </row>
    <row r="1905" spans="1:8" x14ac:dyDescent="0.25">
      <c r="A1905" s="18" t="s">
        <v>2120</v>
      </c>
      <c r="B1905" s="17" t="s">
        <v>101</v>
      </c>
      <c r="C1905" s="17" t="s">
        <v>19</v>
      </c>
      <c r="D1905" s="17" t="s">
        <v>4409</v>
      </c>
      <c r="E1905" s="17" t="s">
        <v>4424</v>
      </c>
      <c r="F1905" s="19">
        <v>100</v>
      </c>
      <c r="G1905" s="19">
        <v>510</v>
      </c>
      <c r="H1905" s="20">
        <v>-410</v>
      </c>
    </row>
    <row r="1906" spans="1:8" x14ac:dyDescent="0.25">
      <c r="A1906" s="18" t="s">
        <v>2121</v>
      </c>
      <c r="B1906" s="17" t="s">
        <v>107</v>
      </c>
      <c r="C1906" s="17" t="s">
        <v>19</v>
      </c>
      <c r="D1906" s="17" t="s">
        <v>4409</v>
      </c>
      <c r="E1906" s="17" t="s">
        <v>4424</v>
      </c>
      <c r="F1906" s="19">
        <v>25000</v>
      </c>
      <c r="G1906" s="19">
        <v>21250</v>
      </c>
      <c r="H1906" s="20">
        <v>3750</v>
      </c>
    </row>
    <row r="1907" spans="1:8" x14ac:dyDescent="0.25">
      <c r="A1907" s="18" t="s">
        <v>2122</v>
      </c>
      <c r="B1907" s="17" t="s">
        <v>2123</v>
      </c>
      <c r="C1907" s="17" t="s">
        <v>19</v>
      </c>
      <c r="D1907" s="17" t="s">
        <v>4405</v>
      </c>
      <c r="E1907" s="17" t="s">
        <v>4422</v>
      </c>
      <c r="F1907" s="19">
        <v>50000</v>
      </c>
      <c r="G1907" s="19">
        <v>35814.230000000003</v>
      </c>
      <c r="H1907" s="20">
        <v>14185.77</v>
      </c>
    </row>
    <row r="1908" spans="1:8" x14ac:dyDescent="0.25">
      <c r="A1908" s="18" t="s">
        <v>0</v>
      </c>
      <c r="B1908" s="17" t="s">
        <v>38</v>
      </c>
      <c r="C1908" s="17" t="s">
        <v>0</v>
      </c>
      <c r="D1908" s="17" t="s">
        <v>0</v>
      </c>
      <c r="E1908" s="17" t="s">
        <v>0</v>
      </c>
      <c r="F1908" s="19">
        <f>F1907+F1906+F1905+F1904+F1903+F1902+F1901</f>
        <v>336200</v>
      </c>
      <c r="G1908" s="19">
        <f>G1907+G1906+G1905+G1904+G1903+G1902+G1901</f>
        <v>197113.23</v>
      </c>
      <c r="H1908" s="20">
        <f>H1907+H1906+H1905+H1904+H1903+H1902+H1901</f>
        <v>139086.76999999999</v>
      </c>
    </row>
    <row r="1909" spans="1:8" x14ac:dyDescent="0.25">
      <c r="A1909" s="18" t="s">
        <v>0</v>
      </c>
      <c r="B1909" s="17" t="s">
        <v>42</v>
      </c>
      <c r="C1909" s="17" t="s">
        <v>0</v>
      </c>
      <c r="D1909" s="17" t="s">
        <v>0</v>
      </c>
      <c r="E1909" s="17" t="s">
        <v>0</v>
      </c>
      <c r="F1909" s="19">
        <f>0</f>
        <v>0</v>
      </c>
      <c r="G1909" s="19">
        <f>0</f>
        <v>0</v>
      </c>
      <c r="H1909" s="20">
        <f>0</f>
        <v>0</v>
      </c>
    </row>
    <row r="1910" spans="1:8" x14ac:dyDescent="0.25">
      <c r="A1910" s="18" t="s">
        <v>0</v>
      </c>
      <c r="B1910" s="17" t="s">
        <v>43</v>
      </c>
      <c r="C1910" s="17" t="s">
        <v>0</v>
      </c>
      <c r="D1910" s="17" t="s">
        <v>0</v>
      </c>
      <c r="E1910" s="17" t="s">
        <v>0</v>
      </c>
      <c r="F1910" s="19">
        <f>F1909-F1908</f>
        <v>-336200</v>
      </c>
      <c r="G1910" s="19">
        <f>G1909-G1908</f>
        <v>-197113.23</v>
      </c>
      <c r="H1910" s="20">
        <f>H1909-H1908</f>
        <v>-139086.76999999999</v>
      </c>
    </row>
    <row r="1911" spans="1:8" x14ac:dyDescent="0.25">
      <c r="A1911" s="14" t="s">
        <v>2124</v>
      </c>
      <c r="B1911" s="15" t="s">
        <v>1076</v>
      </c>
      <c r="C1911" s="15" t="s">
        <v>0</v>
      </c>
      <c r="D1911" s="15" t="s">
        <v>0</v>
      </c>
      <c r="E1911" s="15" t="s">
        <v>0</v>
      </c>
      <c r="F1911" s="8"/>
      <c r="G1911" s="8"/>
      <c r="H1911" s="9"/>
    </row>
    <row r="1912" spans="1:8" x14ac:dyDescent="0.25">
      <c r="A1912" s="16" t="s">
        <v>2125</v>
      </c>
      <c r="B1912" s="17" t="s">
        <v>2126</v>
      </c>
      <c r="C1912" s="17" t="s">
        <v>0</v>
      </c>
      <c r="D1912" s="17" t="s">
        <v>0</v>
      </c>
      <c r="E1912" s="17" t="s">
        <v>0</v>
      </c>
      <c r="F1912" s="8"/>
      <c r="G1912" s="8"/>
      <c r="H1912" s="9"/>
    </row>
    <row r="1913" spans="1:8" x14ac:dyDescent="0.25">
      <c r="A1913" s="18" t="s">
        <v>2127</v>
      </c>
      <c r="B1913" s="17" t="s">
        <v>107</v>
      </c>
      <c r="C1913" s="17" t="s">
        <v>19</v>
      </c>
      <c r="D1913" s="17" t="s">
        <v>4405</v>
      </c>
      <c r="E1913" s="17" t="s">
        <v>4438</v>
      </c>
      <c r="F1913" s="19">
        <v>13000</v>
      </c>
      <c r="G1913" s="19">
        <v>10114.549999999999</v>
      </c>
      <c r="H1913" s="20">
        <v>2885.45</v>
      </c>
    </row>
    <row r="1914" spans="1:8" x14ac:dyDescent="0.25">
      <c r="A1914" s="18" t="s">
        <v>0</v>
      </c>
      <c r="B1914" s="17" t="s">
        <v>38</v>
      </c>
      <c r="C1914" s="17" t="s">
        <v>0</v>
      </c>
      <c r="D1914" s="17" t="s">
        <v>0</v>
      </c>
      <c r="E1914" s="17" t="s">
        <v>0</v>
      </c>
      <c r="F1914" s="19">
        <f>F1913</f>
        <v>13000</v>
      </c>
      <c r="G1914" s="19">
        <f>G1913</f>
        <v>10114.549999999999</v>
      </c>
      <c r="H1914" s="20">
        <f>H1913</f>
        <v>2885.45</v>
      </c>
    </row>
    <row r="1915" spans="1:8" x14ac:dyDescent="0.25">
      <c r="A1915" s="18" t="s">
        <v>0</v>
      </c>
      <c r="B1915" s="17" t="s">
        <v>42</v>
      </c>
      <c r="C1915" s="17" t="s">
        <v>0</v>
      </c>
      <c r="D1915" s="17" t="s">
        <v>0</v>
      </c>
      <c r="E1915" s="17" t="s">
        <v>0</v>
      </c>
      <c r="F1915" s="19">
        <f>0</f>
        <v>0</v>
      </c>
      <c r="G1915" s="19">
        <f>0</f>
        <v>0</v>
      </c>
      <c r="H1915" s="20">
        <f>0</f>
        <v>0</v>
      </c>
    </row>
    <row r="1916" spans="1:8" x14ac:dyDescent="0.25">
      <c r="A1916" s="18" t="s">
        <v>0</v>
      </c>
      <c r="B1916" s="17" t="s">
        <v>43</v>
      </c>
      <c r="C1916" s="17" t="s">
        <v>0</v>
      </c>
      <c r="D1916" s="17" t="s">
        <v>0</v>
      </c>
      <c r="E1916" s="17" t="s">
        <v>0</v>
      </c>
      <c r="F1916" s="19">
        <f>F1915-F1914</f>
        <v>-13000</v>
      </c>
      <c r="G1916" s="19">
        <f>G1915-G1914</f>
        <v>-10114.549999999999</v>
      </c>
      <c r="H1916" s="20">
        <f>H1915-H1914</f>
        <v>-2885.45</v>
      </c>
    </row>
    <row r="1917" spans="1:8" x14ac:dyDescent="0.25">
      <c r="A1917" s="12" t="s">
        <v>2128</v>
      </c>
      <c r="B1917" s="13" t="s">
        <v>2129</v>
      </c>
      <c r="C1917" s="13" t="s">
        <v>0</v>
      </c>
      <c r="D1917" s="13" t="s">
        <v>0</v>
      </c>
      <c r="E1917" s="13" t="s">
        <v>0</v>
      </c>
      <c r="F1917" s="8"/>
      <c r="G1917" s="8"/>
      <c r="H1917" s="9"/>
    </row>
    <row r="1918" spans="1:8" x14ac:dyDescent="0.25">
      <c r="A1918" s="14" t="s">
        <v>2130</v>
      </c>
      <c r="B1918" s="15" t="s">
        <v>2131</v>
      </c>
      <c r="C1918" s="15" t="s">
        <v>0</v>
      </c>
      <c r="D1918" s="15" t="s">
        <v>0</v>
      </c>
      <c r="E1918" s="15" t="s">
        <v>0</v>
      </c>
      <c r="F1918" s="8"/>
      <c r="G1918" s="8"/>
      <c r="H1918" s="9"/>
    </row>
    <row r="1919" spans="1:8" x14ac:dyDescent="0.25">
      <c r="A1919" s="16" t="s">
        <v>2132</v>
      </c>
      <c r="B1919" s="17" t="s">
        <v>2133</v>
      </c>
      <c r="C1919" s="17" t="s">
        <v>0</v>
      </c>
      <c r="D1919" s="17" t="s">
        <v>0</v>
      </c>
      <c r="E1919" s="17" t="s">
        <v>0</v>
      </c>
      <c r="F1919" s="8"/>
      <c r="G1919" s="8"/>
      <c r="H1919" s="9"/>
    </row>
    <row r="1920" spans="1:8" x14ac:dyDescent="0.25">
      <c r="A1920" s="18" t="s">
        <v>2134</v>
      </c>
      <c r="B1920" s="17" t="s">
        <v>2135</v>
      </c>
      <c r="C1920" s="17" t="s">
        <v>19</v>
      </c>
      <c r="D1920" s="17" t="s">
        <v>4405</v>
      </c>
      <c r="E1920" s="17" t="s">
        <v>4438</v>
      </c>
      <c r="F1920" s="19">
        <v>10000</v>
      </c>
      <c r="G1920" s="19">
        <v>8500</v>
      </c>
      <c r="H1920" s="20">
        <v>1500</v>
      </c>
    </row>
    <row r="1921" spans="1:8" x14ac:dyDescent="0.25">
      <c r="A1921" s="18" t="s">
        <v>0</v>
      </c>
      <c r="B1921" s="17" t="s">
        <v>38</v>
      </c>
      <c r="C1921" s="17" t="s">
        <v>0</v>
      </c>
      <c r="D1921" s="17" t="s">
        <v>0</v>
      </c>
      <c r="E1921" s="17" t="s">
        <v>0</v>
      </c>
      <c r="F1921" s="19">
        <f>F1920</f>
        <v>10000</v>
      </c>
      <c r="G1921" s="19">
        <f>G1920</f>
        <v>8500</v>
      </c>
      <c r="H1921" s="20">
        <f>H1920</f>
        <v>1500</v>
      </c>
    </row>
    <row r="1922" spans="1:8" x14ac:dyDescent="0.25">
      <c r="A1922" s="18" t="s">
        <v>0</v>
      </c>
      <c r="B1922" s="17" t="s">
        <v>42</v>
      </c>
      <c r="C1922" s="17" t="s">
        <v>0</v>
      </c>
      <c r="D1922" s="17" t="s">
        <v>0</v>
      </c>
      <c r="E1922" s="17" t="s">
        <v>0</v>
      </c>
      <c r="F1922" s="19">
        <f>0</f>
        <v>0</v>
      </c>
      <c r="G1922" s="19">
        <f>0</f>
        <v>0</v>
      </c>
      <c r="H1922" s="20">
        <f>0</f>
        <v>0</v>
      </c>
    </row>
    <row r="1923" spans="1:8" x14ac:dyDescent="0.25">
      <c r="A1923" s="18" t="s">
        <v>0</v>
      </c>
      <c r="B1923" s="17" t="s">
        <v>43</v>
      </c>
      <c r="C1923" s="17" t="s">
        <v>0</v>
      </c>
      <c r="D1923" s="17" t="s">
        <v>0</v>
      </c>
      <c r="E1923" s="17" t="s">
        <v>0</v>
      </c>
      <c r="F1923" s="19">
        <f>F1922-F1921</f>
        <v>-10000</v>
      </c>
      <c r="G1923" s="19">
        <f>G1922-G1921</f>
        <v>-8500</v>
      </c>
      <c r="H1923" s="20">
        <f>H1922-H1921</f>
        <v>-1500</v>
      </c>
    </row>
    <row r="1924" spans="1:8" x14ac:dyDescent="0.25">
      <c r="A1924" s="16" t="s">
        <v>2136</v>
      </c>
      <c r="B1924" s="17" t="s">
        <v>2137</v>
      </c>
      <c r="C1924" s="17" t="s">
        <v>0</v>
      </c>
      <c r="D1924" s="17" t="s">
        <v>0</v>
      </c>
      <c r="E1924" s="17" t="s">
        <v>0</v>
      </c>
      <c r="F1924" s="8"/>
      <c r="G1924" s="8"/>
      <c r="H1924" s="9"/>
    </row>
    <row r="1925" spans="1:8" x14ac:dyDescent="0.25">
      <c r="A1925" s="18" t="s">
        <v>2138</v>
      </c>
      <c r="B1925" s="17" t="s">
        <v>53</v>
      </c>
      <c r="C1925" s="17" t="s">
        <v>54</v>
      </c>
      <c r="D1925" s="17" t="s">
        <v>4405</v>
      </c>
      <c r="E1925" s="17" t="s">
        <v>4412</v>
      </c>
      <c r="F1925" s="19">
        <v>80900</v>
      </c>
      <c r="G1925" s="19">
        <v>72399.13</v>
      </c>
      <c r="H1925" s="20">
        <v>8500.8700000000008</v>
      </c>
    </row>
    <row r="1926" spans="1:8" x14ac:dyDescent="0.25">
      <c r="A1926" s="18" t="s">
        <v>2139</v>
      </c>
      <c r="B1926" s="17" t="s">
        <v>56</v>
      </c>
      <c r="C1926" s="17" t="s">
        <v>54</v>
      </c>
      <c r="D1926" s="17" t="s">
        <v>4405</v>
      </c>
      <c r="E1926" s="17" t="s">
        <v>4412</v>
      </c>
      <c r="F1926" s="19">
        <v>40000</v>
      </c>
      <c r="G1926" s="19">
        <v>41679.4</v>
      </c>
      <c r="H1926" s="20">
        <v>-1679.4</v>
      </c>
    </row>
    <row r="1927" spans="1:8" x14ac:dyDescent="0.25">
      <c r="A1927" s="18" t="s">
        <v>2140</v>
      </c>
      <c r="B1927" s="17" t="s">
        <v>58</v>
      </c>
      <c r="C1927" s="17" t="s">
        <v>54</v>
      </c>
      <c r="D1927" s="17" t="s">
        <v>4405</v>
      </c>
      <c r="E1927" s="17" t="s">
        <v>4412</v>
      </c>
      <c r="F1927" s="19">
        <v>101200</v>
      </c>
      <c r="G1927" s="19">
        <v>85722.03</v>
      </c>
      <c r="H1927" s="20">
        <v>15477.97</v>
      </c>
    </row>
    <row r="1928" spans="1:8" x14ac:dyDescent="0.25">
      <c r="A1928" s="18" t="s">
        <v>2141</v>
      </c>
      <c r="B1928" s="17" t="s">
        <v>60</v>
      </c>
      <c r="C1928" s="17" t="s">
        <v>61</v>
      </c>
      <c r="D1928" s="17" t="s">
        <v>4405</v>
      </c>
      <c r="E1928" s="17" t="s">
        <v>4412</v>
      </c>
      <c r="F1928" s="19">
        <v>8700</v>
      </c>
      <c r="G1928" s="19">
        <v>3062.24</v>
      </c>
      <c r="H1928" s="20">
        <v>5637.76</v>
      </c>
    </row>
    <row r="1929" spans="1:8" x14ac:dyDescent="0.25">
      <c r="A1929" s="18" t="s">
        <v>2142</v>
      </c>
      <c r="B1929" s="17" t="s">
        <v>63</v>
      </c>
      <c r="C1929" s="17" t="s">
        <v>54</v>
      </c>
      <c r="D1929" s="17" t="s">
        <v>4405</v>
      </c>
      <c r="E1929" s="17" t="s">
        <v>4412</v>
      </c>
      <c r="F1929" s="19">
        <v>100</v>
      </c>
      <c r="G1929" s="19">
        <v>326.39999999999998</v>
      </c>
      <c r="H1929" s="20">
        <v>-226.4</v>
      </c>
    </row>
    <row r="1930" spans="1:8" x14ac:dyDescent="0.25">
      <c r="A1930" s="18" t="s">
        <v>2143</v>
      </c>
      <c r="B1930" s="17" t="s">
        <v>276</v>
      </c>
      <c r="C1930" s="17" t="s">
        <v>66</v>
      </c>
      <c r="D1930" s="17" t="s">
        <v>4405</v>
      </c>
      <c r="E1930" s="17" t="s">
        <v>4412</v>
      </c>
      <c r="F1930" s="19">
        <v>22500</v>
      </c>
      <c r="G1930" s="19">
        <v>21842</v>
      </c>
      <c r="H1930" s="20">
        <v>658</v>
      </c>
    </row>
    <row r="1931" spans="1:8" x14ac:dyDescent="0.25">
      <c r="A1931" s="18" t="s">
        <v>2144</v>
      </c>
      <c r="B1931" s="17" t="s">
        <v>68</v>
      </c>
      <c r="C1931" s="17" t="s">
        <v>66</v>
      </c>
      <c r="D1931" s="17" t="s">
        <v>4405</v>
      </c>
      <c r="E1931" s="17" t="s">
        <v>4412</v>
      </c>
      <c r="F1931" s="19">
        <v>3200</v>
      </c>
      <c r="G1931" s="19">
        <v>12623.63</v>
      </c>
      <c r="H1931" s="20">
        <v>-9423.6299999999992</v>
      </c>
    </row>
    <row r="1932" spans="1:8" x14ac:dyDescent="0.25">
      <c r="A1932" s="18" t="s">
        <v>2145</v>
      </c>
      <c r="B1932" s="17" t="s">
        <v>70</v>
      </c>
      <c r="C1932" s="17" t="s">
        <v>66</v>
      </c>
      <c r="D1932" s="17" t="s">
        <v>4405</v>
      </c>
      <c r="E1932" s="17" t="s">
        <v>4412</v>
      </c>
      <c r="F1932" s="19">
        <v>3300</v>
      </c>
      <c r="G1932" s="19">
        <v>3294.82</v>
      </c>
      <c r="H1932" s="20">
        <v>5.18</v>
      </c>
    </row>
    <row r="1933" spans="1:8" x14ac:dyDescent="0.25">
      <c r="A1933" s="18" t="s">
        <v>2146</v>
      </c>
      <c r="B1933" s="17" t="s">
        <v>72</v>
      </c>
      <c r="C1933" s="17" t="s">
        <v>66</v>
      </c>
      <c r="D1933" s="17" t="s">
        <v>4405</v>
      </c>
      <c r="E1933" s="17" t="s">
        <v>4412</v>
      </c>
      <c r="F1933" s="19">
        <v>3100</v>
      </c>
      <c r="G1933" s="19">
        <v>2795.52</v>
      </c>
      <c r="H1933" s="20">
        <v>304.48</v>
      </c>
    </row>
    <row r="1934" spans="1:8" x14ac:dyDescent="0.25">
      <c r="A1934" s="18" t="s">
        <v>2147</v>
      </c>
      <c r="B1934" s="17" t="s">
        <v>74</v>
      </c>
      <c r="C1934" s="17" t="s">
        <v>66</v>
      </c>
      <c r="D1934" s="17" t="s">
        <v>4405</v>
      </c>
      <c r="E1934" s="17" t="s">
        <v>4412</v>
      </c>
      <c r="F1934" s="19">
        <v>30000</v>
      </c>
      <c r="G1934" s="19">
        <v>20761.439999999999</v>
      </c>
      <c r="H1934" s="20">
        <v>9238.56</v>
      </c>
    </row>
    <row r="1935" spans="1:8" x14ac:dyDescent="0.25">
      <c r="A1935" s="18" t="s">
        <v>2148</v>
      </c>
      <c r="B1935" s="17" t="s">
        <v>76</v>
      </c>
      <c r="C1935" s="17" t="s">
        <v>66</v>
      </c>
      <c r="D1935" s="17" t="s">
        <v>4405</v>
      </c>
      <c r="E1935" s="17" t="s">
        <v>4412</v>
      </c>
      <c r="F1935" s="19">
        <v>400</v>
      </c>
      <c r="G1935" s="19">
        <v>461.15</v>
      </c>
      <c r="H1935" s="20">
        <v>-61.15</v>
      </c>
    </row>
    <row r="1936" spans="1:8" x14ac:dyDescent="0.25">
      <c r="A1936" s="18" t="s">
        <v>2149</v>
      </c>
      <c r="B1936" s="17" t="s">
        <v>844</v>
      </c>
      <c r="C1936" s="17" t="s">
        <v>243</v>
      </c>
      <c r="D1936" s="17" t="s">
        <v>4405</v>
      </c>
      <c r="E1936" s="17" t="s">
        <v>4412</v>
      </c>
      <c r="F1936" s="19">
        <v>228000</v>
      </c>
      <c r="G1936" s="19">
        <v>227316.28</v>
      </c>
      <c r="H1936" s="20">
        <v>683.72</v>
      </c>
    </row>
    <row r="1937" spans="1:8" x14ac:dyDescent="0.25">
      <c r="A1937" s="18" t="s">
        <v>2150</v>
      </c>
      <c r="B1937" s="17" t="s">
        <v>846</v>
      </c>
      <c r="C1937" s="17" t="s">
        <v>243</v>
      </c>
      <c r="D1937" s="17" t="s">
        <v>4405</v>
      </c>
      <c r="E1937" s="17" t="s">
        <v>4412</v>
      </c>
      <c r="F1937" s="19">
        <v>34400</v>
      </c>
      <c r="G1937" s="19">
        <v>34314.400000000001</v>
      </c>
      <c r="H1937" s="20">
        <v>85.6</v>
      </c>
    </row>
    <row r="1938" spans="1:8" x14ac:dyDescent="0.25">
      <c r="A1938" s="18" t="s">
        <v>2151</v>
      </c>
      <c r="B1938" s="17" t="s">
        <v>37</v>
      </c>
      <c r="C1938" s="17" t="s">
        <v>243</v>
      </c>
      <c r="D1938" s="17" t="s">
        <v>4405</v>
      </c>
      <c r="E1938" s="17" t="s">
        <v>4412</v>
      </c>
      <c r="F1938" s="19">
        <v>8900</v>
      </c>
      <c r="G1938" s="19">
        <v>8801.8799999999992</v>
      </c>
      <c r="H1938" s="20">
        <v>98.12</v>
      </c>
    </row>
    <row r="1939" spans="1:8" x14ac:dyDescent="0.25">
      <c r="A1939" s="18" t="s">
        <v>2152</v>
      </c>
      <c r="B1939" s="17" t="s">
        <v>21</v>
      </c>
      <c r="C1939" s="17" t="s">
        <v>19</v>
      </c>
      <c r="D1939" s="17" t="s">
        <v>4405</v>
      </c>
      <c r="E1939" s="17" t="s">
        <v>4412</v>
      </c>
      <c r="F1939" s="19">
        <v>100</v>
      </c>
      <c r="G1939" s="19">
        <v>0</v>
      </c>
      <c r="H1939" s="20">
        <v>100</v>
      </c>
    </row>
    <row r="1940" spans="1:8" x14ac:dyDescent="0.25">
      <c r="A1940" s="18" t="s">
        <v>2153</v>
      </c>
      <c r="B1940" s="17" t="s">
        <v>27</v>
      </c>
      <c r="C1940" s="17" t="s">
        <v>66</v>
      </c>
      <c r="D1940" s="17" t="s">
        <v>4405</v>
      </c>
      <c r="E1940" s="17" t="s">
        <v>4412</v>
      </c>
      <c r="F1940" s="19">
        <v>2400</v>
      </c>
      <c r="G1940" s="19">
        <v>3575.94</v>
      </c>
      <c r="H1940" s="20">
        <v>-1175.94</v>
      </c>
    </row>
    <row r="1941" spans="1:8" x14ac:dyDescent="0.25">
      <c r="A1941" s="18" t="s">
        <v>2154</v>
      </c>
      <c r="B1941" s="17" t="s">
        <v>109</v>
      </c>
      <c r="C1941" s="17" t="s">
        <v>66</v>
      </c>
      <c r="D1941" s="17" t="s">
        <v>4405</v>
      </c>
      <c r="E1941" s="17" t="s">
        <v>4412</v>
      </c>
      <c r="F1941" s="19">
        <v>100</v>
      </c>
      <c r="G1941" s="19">
        <v>1732.76</v>
      </c>
      <c r="H1941" s="20">
        <v>-1632.76</v>
      </c>
    </row>
    <row r="1942" spans="1:8" x14ac:dyDescent="0.25">
      <c r="A1942" s="18" t="s">
        <v>2155</v>
      </c>
      <c r="B1942" s="17" t="s">
        <v>1066</v>
      </c>
      <c r="C1942" s="17" t="s">
        <v>66</v>
      </c>
      <c r="D1942" s="17" t="s">
        <v>4405</v>
      </c>
      <c r="E1942" s="17" t="s">
        <v>4412</v>
      </c>
      <c r="F1942" s="19">
        <v>100</v>
      </c>
      <c r="G1942" s="19">
        <v>0</v>
      </c>
      <c r="H1942" s="20">
        <v>100</v>
      </c>
    </row>
    <row r="1943" spans="1:8" x14ac:dyDescent="0.25">
      <c r="A1943" s="18" t="s">
        <v>0</v>
      </c>
      <c r="B1943" s="17" t="s">
        <v>38</v>
      </c>
      <c r="C1943" s="17" t="s">
        <v>0</v>
      </c>
      <c r="D1943" s="17" t="s">
        <v>0</v>
      </c>
      <c r="E1943" s="17" t="s">
        <v>0</v>
      </c>
      <c r="F1943" s="19">
        <f>F1942+F1941+F1940+F1939+F1938+F1937+F1936+F1935+F1934+F1933+F1932+F1931+F1930+F1929+F1928+F1927+F1926+F1925</f>
        <v>567400</v>
      </c>
      <c r="G1943" s="19">
        <f>G1942+G1941+G1940+G1939+G1938+G1937+G1936+G1935+G1934+G1933+G1932+G1931+G1930+G1929+G1928+G1927+G1926+G1925</f>
        <v>540709.02000000014</v>
      </c>
      <c r="H1943" s="20">
        <f>H1942+H1941+H1940+H1939+H1938+H1937+H1936+H1935+H1934+H1933+H1932+H1931+H1930+H1929+H1928+H1927+H1926+H1925</f>
        <v>26690.980000000003</v>
      </c>
    </row>
    <row r="1944" spans="1:8" x14ac:dyDescent="0.25">
      <c r="A1944" s="18" t="s">
        <v>0</v>
      </c>
      <c r="B1944" s="17" t="s">
        <v>42</v>
      </c>
      <c r="C1944" s="17" t="s">
        <v>0</v>
      </c>
      <c r="D1944" s="17" t="s">
        <v>0</v>
      </c>
      <c r="E1944" s="17" t="s">
        <v>0</v>
      </c>
      <c r="F1944" s="19">
        <f>0</f>
        <v>0</v>
      </c>
      <c r="G1944" s="19">
        <f>0</f>
        <v>0</v>
      </c>
      <c r="H1944" s="20">
        <f>0</f>
        <v>0</v>
      </c>
    </row>
    <row r="1945" spans="1:8" x14ac:dyDescent="0.25">
      <c r="A1945" s="18" t="s">
        <v>0</v>
      </c>
      <c r="B1945" s="17" t="s">
        <v>43</v>
      </c>
      <c r="C1945" s="17" t="s">
        <v>0</v>
      </c>
      <c r="D1945" s="17" t="s">
        <v>0</v>
      </c>
      <c r="E1945" s="17" t="s">
        <v>0</v>
      </c>
      <c r="F1945" s="19">
        <f>F1944-F1943</f>
        <v>-567400</v>
      </c>
      <c r="G1945" s="19">
        <f>G1944-G1943</f>
        <v>-540709.02000000014</v>
      </c>
      <c r="H1945" s="20">
        <f>H1944-H1943</f>
        <v>-26690.980000000003</v>
      </c>
    </row>
    <row r="1946" spans="1:8" x14ac:dyDescent="0.25">
      <c r="A1946" s="14" t="s">
        <v>2156</v>
      </c>
      <c r="B1946" s="15" t="s">
        <v>2157</v>
      </c>
      <c r="C1946" s="15" t="s">
        <v>0</v>
      </c>
      <c r="D1946" s="15" t="s">
        <v>0</v>
      </c>
      <c r="E1946" s="15" t="s">
        <v>0</v>
      </c>
      <c r="F1946" s="8"/>
      <c r="G1946" s="8"/>
      <c r="H1946" s="9"/>
    </row>
    <row r="1947" spans="1:8" x14ac:dyDescent="0.25">
      <c r="A1947" s="16" t="s">
        <v>2158</v>
      </c>
      <c r="B1947" s="17" t="s">
        <v>2159</v>
      </c>
      <c r="C1947" s="17" t="s">
        <v>0</v>
      </c>
      <c r="D1947" s="17" t="s">
        <v>0</v>
      </c>
      <c r="E1947" s="17" t="s">
        <v>0</v>
      </c>
      <c r="F1947" s="8"/>
      <c r="G1947" s="8"/>
      <c r="H1947" s="9"/>
    </row>
    <row r="1948" spans="1:8" x14ac:dyDescent="0.25">
      <c r="A1948" s="18" t="s">
        <v>2160</v>
      </c>
      <c r="B1948" s="17" t="s">
        <v>2161</v>
      </c>
      <c r="C1948" s="17" t="s">
        <v>243</v>
      </c>
      <c r="D1948" s="17" t="s">
        <v>4405</v>
      </c>
      <c r="E1948" s="17" t="s">
        <v>4417</v>
      </c>
      <c r="F1948" s="19">
        <v>2235500</v>
      </c>
      <c r="G1948" s="19">
        <v>1729452.54</v>
      </c>
      <c r="H1948" s="20">
        <v>506047.46</v>
      </c>
    </row>
    <row r="1949" spans="1:8" x14ac:dyDescent="0.25">
      <c r="A1949" s="18" t="s">
        <v>2162</v>
      </c>
      <c r="B1949" s="17" t="s">
        <v>2163</v>
      </c>
      <c r="C1949" s="17" t="s">
        <v>243</v>
      </c>
      <c r="D1949" s="17" t="s">
        <v>4405</v>
      </c>
      <c r="E1949" s="17" t="s">
        <v>4417</v>
      </c>
      <c r="F1949" s="19">
        <v>1177100</v>
      </c>
      <c r="G1949" s="19">
        <v>123198.34</v>
      </c>
      <c r="H1949" s="20">
        <v>1053901.6599999999</v>
      </c>
    </row>
    <row r="1950" spans="1:8" x14ac:dyDescent="0.25">
      <c r="A1950" s="18" t="s">
        <v>2164</v>
      </c>
      <c r="B1950" s="17" t="s">
        <v>107</v>
      </c>
      <c r="C1950" s="17" t="s">
        <v>19</v>
      </c>
      <c r="D1950" s="17" t="s">
        <v>4405</v>
      </c>
      <c r="E1950" s="17" t="s">
        <v>4417</v>
      </c>
      <c r="F1950" s="19">
        <v>364700</v>
      </c>
      <c r="G1950" s="19">
        <v>1238230.4099999999</v>
      </c>
      <c r="H1950" s="20">
        <v>-873530.41</v>
      </c>
    </row>
    <row r="1951" spans="1:8" x14ac:dyDescent="0.25">
      <c r="A1951" s="18" t="s">
        <v>2165</v>
      </c>
      <c r="B1951" s="17" t="s">
        <v>2166</v>
      </c>
      <c r="C1951" s="17" t="s">
        <v>243</v>
      </c>
      <c r="D1951" s="17" t="s">
        <v>4405</v>
      </c>
      <c r="E1951" s="17" t="s">
        <v>4422</v>
      </c>
      <c r="F1951" s="19">
        <v>741500</v>
      </c>
      <c r="G1951" s="19">
        <v>411780</v>
      </c>
      <c r="H1951" s="20">
        <v>329720</v>
      </c>
    </row>
    <row r="1952" spans="1:8" x14ac:dyDescent="0.25">
      <c r="A1952" s="18" t="s">
        <v>2167</v>
      </c>
      <c r="B1952" s="17" t="s">
        <v>2168</v>
      </c>
      <c r="C1952" s="17" t="s">
        <v>19</v>
      </c>
      <c r="D1952" s="17" t="s">
        <v>4405</v>
      </c>
      <c r="E1952" s="17" t="s">
        <v>4417</v>
      </c>
      <c r="F1952" s="19">
        <v>36000</v>
      </c>
      <c r="G1952" s="19">
        <v>30201.759999999998</v>
      </c>
      <c r="H1952" s="20">
        <v>5798.24</v>
      </c>
    </row>
    <row r="1953" spans="1:8" x14ac:dyDescent="0.25">
      <c r="A1953" s="18" t="s">
        <v>2169</v>
      </c>
      <c r="B1953" s="17" t="s">
        <v>2166</v>
      </c>
      <c r="C1953" s="17" t="s">
        <v>243</v>
      </c>
      <c r="D1953" s="17" t="s">
        <v>4405</v>
      </c>
      <c r="E1953" s="17" t="s">
        <v>4422</v>
      </c>
      <c r="F1953" s="19">
        <v>132500</v>
      </c>
      <c r="G1953" s="19">
        <v>46100</v>
      </c>
      <c r="H1953" s="20">
        <v>86400</v>
      </c>
    </row>
    <row r="1954" spans="1:8" x14ac:dyDescent="0.25">
      <c r="A1954" s="18" t="s">
        <v>2170</v>
      </c>
      <c r="B1954" s="17" t="s">
        <v>2171</v>
      </c>
      <c r="C1954" s="17" t="s">
        <v>19</v>
      </c>
      <c r="D1954" s="17" t="s">
        <v>4405</v>
      </c>
      <c r="E1954" s="17" t="s">
        <v>4417</v>
      </c>
      <c r="F1954" s="19">
        <v>248000</v>
      </c>
      <c r="G1954" s="19">
        <v>244070</v>
      </c>
      <c r="H1954" s="20">
        <v>3930</v>
      </c>
    </row>
    <row r="1955" spans="1:8" x14ac:dyDescent="0.25">
      <c r="A1955" s="18" t="s">
        <v>0</v>
      </c>
      <c r="B1955" s="17" t="s">
        <v>38</v>
      </c>
      <c r="C1955" s="17" t="s">
        <v>0</v>
      </c>
      <c r="D1955" s="17" t="s">
        <v>0</v>
      </c>
      <c r="E1955" s="17" t="s">
        <v>0</v>
      </c>
      <c r="F1955" s="19">
        <f>F1954+F1953+F1952+F1951+F1950+F1949+F1948</f>
        <v>4935300</v>
      </c>
      <c r="G1955" s="19">
        <f>G1954+G1953+G1952+G1951+G1950+G1949+G1948</f>
        <v>3823033.05</v>
      </c>
      <c r="H1955" s="20">
        <f>H1954+H1953+H1952+H1951+H1950+H1949+H1948</f>
        <v>1112266.95</v>
      </c>
    </row>
    <row r="1956" spans="1:8" x14ac:dyDescent="0.25">
      <c r="A1956" s="18" t="s">
        <v>2172</v>
      </c>
      <c r="B1956" s="17" t="s">
        <v>380</v>
      </c>
      <c r="C1956" s="17" t="s">
        <v>261</v>
      </c>
      <c r="D1956" s="17" t="s">
        <v>4405</v>
      </c>
      <c r="E1956" s="17" t="s">
        <v>4417</v>
      </c>
      <c r="F1956" s="19">
        <v>100</v>
      </c>
      <c r="G1956" s="19">
        <v>232431.38</v>
      </c>
      <c r="H1956" s="20">
        <v>-232331.38</v>
      </c>
    </row>
    <row r="1957" spans="1:8" x14ac:dyDescent="0.25">
      <c r="A1957" s="18" t="s">
        <v>2173</v>
      </c>
      <c r="B1957" s="17" t="s">
        <v>2174</v>
      </c>
      <c r="C1957" s="17" t="s">
        <v>261</v>
      </c>
      <c r="D1957" s="17" t="s">
        <v>4405</v>
      </c>
      <c r="E1957" s="17" t="s">
        <v>4417</v>
      </c>
      <c r="F1957" s="19">
        <v>36000</v>
      </c>
      <c r="G1957" s="19">
        <v>11359.06</v>
      </c>
      <c r="H1957" s="20">
        <v>24640.94</v>
      </c>
    </row>
    <row r="1958" spans="1:8" x14ac:dyDescent="0.25">
      <c r="A1958" s="18" t="s">
        <v>0</v>
      </c>
      <c r="B1958" s="17" t="s">
        <v>42</v>
      </c>
      <c r="C1958" s="17" t="s">
        <v>0</v>
      </c>
      <c r="D1958" s="17" t="s">
        <v>0</v>
      </c>
      <c r="E1958" s="17" t="s">
        <v>0</v>
      </c>
      <c r="F1958" s="19">
        <f>F1957+F1956</f>
        <v>36100</v>
      </c>
      <c r="G1958" s="19">
        <f>G1957+G1956</f>
        <v>243790.44</v>
      </c>
      <c r="H1958" s="20">
        <f>H1957+H1956</f>
        <v>-207690.44</v>
      </c>
    </row>
    <row r="1959" spans="1:8" x14ac:dyDescent="0.25">
      <c r="A1959" s="18" t="s">
        <v>0</v>
      </c>
      <c r="B1959" s="17" t="s">
        <v>43</v>
      </c>
      <c r="C1959" s="17" t="s">
        <v>0</v>
      </c>
      <c r="D1959" s="17" t="s">
        <v>0</v>
      </c>
      <c r="E1959" s="17" t="s">
        <v>0</v>
      </c>
      <c r="F1959" s="19">
        <f>F1958-F1955</f>
        <v>-4899200</v>
      </c>
      <c r="G1959" s="19">
        <f>G1958-G1955</f>
        <v>-3579242.61</v>
      </c>
      <c r="H1959" s="20">
        <f>H1958-H1955</f>
        <v>-1319957.3899999999</v>
      </c>
    </row>
    <row r="1960" spans="1:8" x14ac:dyDescent="0.25">
      <c r="A1960" s="10" t="s">
        <v>2175</v>
      </c>
      <c r="B1960" s="11" t="s">
        <v>2176</v>
      </c>
      <c r="C1960" s="11" t="s">
        <v>0</v>
      </c>
      <c r="D1960" s="11" t="s">
        <v>0</v>
      </c>
      <c r="E1960" s="11" t="s">
        <v>0</v>
      </c>
      <c r="F1960" s="8"/>
      <c r="G1960" s="8"/>
      <c r="H1960" s="9"/>
    </row>
    <row r="1961" spans="1:8" x14ac:dyDescent="0.25">
      <c r="A1961" s="12" t="s">
        <v>2177</v>
      </c>
      <c r="B1961" s="13" t="s">
        <v>2178</v>
      </c>
      <c r="C1961" s="13" t="s">
        <v>0</v>
      </c>
      <c r="D1961" s="13" t="s">
        <v>0</v>
      </c>
      <c r="E1961" s="13" t="s">
        <v>0</v>
      </c>
      <c r="F1961" s="8"/>
      <c r="G1961" s="8"/>
      <c r="H1961" s="9"/>
    </row>
    <row r="1962" spans="1:8" x14ac:dyDescent="0.25">
      <c r="A1962" s="14" t="s">
        <v>2179</v>
      </c>
      <c r="B1962" s="15" t="s">
        <v>2180</v>
      </c>
      <c r="C1962" s="15" t="s">
        <v>0</v>
      </c>
      <c r="D1962" s="15" t="s">
        <v>0</v>
      </c>
      <c r="E1962" s="15" t="s">
        <v>0</v>
      </c>
      <c r="F1962" s="8"/>
      <c r="G1962" s="8"/>
      <c r="H1962" s="9"/>
    </row>
    <row r="1963" spans="1:8" x14ac:dyDescent="0.25">
      <c r="A1963" s="16" t="s">
        <v>2181</v>
      </c>
      <c r="B1963" s="17" t="s">
        <v>2182</v>
      </c>
      <c r="C1963" s="17" t="s">
        <v>0</v>
      </c>
      <c r="D1963" s="17" t="s">
        <v>0</v>
      </c>
      <c r="E1963" s="17" t="s">
        <v>0</v>
      </c>
      <c r="F1963" s="8"/>
      <c r="G1963" s="8"/>
      <c r="H1963" s="9"/>
    </row>
    <row r="1964" spans="1:8" x14ac:dyDescent="0.25">
      <c r="A1964" s="18" t="s">
        <v>2183</v>
      </c>
      <c r="B1964" s="17" t="s">
        <v>2184</v>
      </c>
      <c r="C1964" s="17" t="s">
        <v>48</v>
      </c>
      <c r="D1964" s="17" t="s">
        <v>4410</v>
      </c>
      <c r="E1964" s="17" t="s">
        <v>4437</v>
      </c>
      <c r="F1964" s="19">
        <v>50000</v>
      </c>
      <c r="G1964" s="19">
        <v>0</v>
      </c>
      <c r="H1964" s="20">
        <v>50000</v>
      </c>
    </row>
    <row r="1965" spans="1:8" x14ac:dyDescent="0.25">
      <c r="A1965" s="18" t="s">
        <v>2185</v>
      </c>
      <c r="B1965" s="17" t="s">
        <v>1081</v>
      </c>
      <c r="C1965" s="17" t="s">
        <v>243</v>
      </c>
      <c r="D1965" s="17" t="s">
        <v>4410</v>
      </c>
      <c r="E1965" s="17" t="s">
        <v>4437</v>
      </c>
      <c r="F1965" s="19">
        <v>50500</v>
      </c>
      <c r="G1965" s="19">
        <v>44200</v>
      </c>
      <c r="H1965" s="20">
        <v>6300</v>
      </c>
    </row>
    <row r="1966" spans="1:8" x14ac:dyDescent="0.25">
      <c r="A1966" s="18" t="s">
        <v>2186</v>
      </c>
      <c r="B1966" s="17" t="s">
        <v>2187</v>
      </c>
      <c r="C1966" s="17" t="s">
        <v>243</v>
      </c>
      <c r="D1966" s="17" t="s">
        <v>4410</v>
      </c>
      <c r="E1966" s="17" t="s">
        <v>4437</v>
      </c>
      <c r="F1966" s="19">
        <v>11000</v>
      </c>
      <c r="G1966" s="19">
        <v>0</v>
      </c>
      <c r="H1966" s="20">
        <v>11000</v>
      </c>
    </row>
    <row r="1967" spans="1:8" x14ac:dyDescent="0.25">
      <c r="A1967" s="18" t="s">
        <v>2188</v>
      </c>
      <c r="B1967" s="17" t="s">
        <v>2189</v>
      </c>
      <c r="C1967" s="17" t="s">
        <v>19</v>
      </c>
      <c r="D1967" s="17" t="s">
        <v>4410</v>
      </c>
      <c r="E1967" s="17" t="s">
        <v>4437</v>
      </c>
      <c r="F1967" s="19">
        <v>600000</v>
      </c>
      <c r="G1967" s="19">
        <v>0</v>
      </c>
      <c r="H1967" s="20">
        <v>600000</v>
      </c>
    </row>
    <row r="1968" spans="1:8" x14ac:dyDescent="0.25">
      <c r="A1968" s="18" t="s">
        <v>2190</v>
      </c>
      <c r="B1968" s="17" t="s">
        <v>2191</v>
      </c>
      <c r="C1968" s="17" t="s">
        <v>19</v>
      </c>
      <c r="D1968" s="17" t="s">
        <v>4410</v>
      </c>
      <c r="E1968" s="17" t="s">
        <v>4437</v>
      </c>
      <c r="F1968" s="19">
        <v>0</v>
      </c>
      <c r="G1968" s="19">
        <v>28379.97</v>
      </c>
      <c r="H1968" s="20">
        <v>-28379.97</v>
      </c>
    </row>
    <row r="1969" spans="1:8" x14ac:dyDescent="0.25">
      <c r="A1969" s="18" t="s">
        <v>2192</v>
      </c>
      <c r="B1969" s="17" t="s">
        <v>2193</v>
      </c>
      <c r="C1969" s="17" t="s">
        <v>19</v>
      </c>
      <c r="D1969" s="17" t="s">
        <v>4410</v>
      </c>
      <c r="E1969" s="17" t="s">
        <v>4437</v>
      </c>
      <c r="F1969" s="19">
        <v>0</v>
      </c>
      <c r="G1969" s="19">
        <v>4183.67</v>
      </c>
      <c r="H1969" s="20">
        <v>-4183.67</v>
      </c>
    </row>
    <row r="1970" spans="1:8" x14ac:dyDescent="0.25">
      <c r="A1970" s="18" t="s">
        <v>2194</v>
      </c>
      <c r="B1970" s="17" t="s">
        <v>2195</v>
      </c>
      <c r="C1970" s="17" t="s">
        <v>19</v>
      </c>
      <c r="D1970" s="17" t="s">
        <v>4410</v>
      </c>
      <c r="E1970" s="17" t="s">
        <v>4437</v>
      </c>
      <c r="F1970" s="19">
        <v>0</v>
      </c>
      <c r="G1970" s="19">
        <v>13850.74</v>
      </c>
      <c r="H1970" s="20">
        <v>-13850.74</v>
      </c>
    </row>
    <row r="1971" spans="1:8" x14ac:dyDescent="0.25">
      <c r="A1971" s="18" t="s">
        <v>2196</v>
      </c>
      <c r="B1971" s="17" t="s">
        <v>2197</v>
      </c>
      <c r="C1971" s="17" t="s">
        <v>19</v>
      </c>
      <c r="D1971" s="17" t="s">
        <v>4410</v>
      </c>
      <c r="E1971" s="17" t="s">
        <v>4437</v>
      </c>
      <c r="F1971" s="19">
        <v>0</v>
      </c>
      <c r="G1971" s="19">
        <v>92.42</v>
      </c>
      <c r="H1971" s="20">
        <v>-92.42</v>
      </c>
    </row>
    <row r="1972" spans="1:8" x14ac:dyDescent="0.25">
      <c r="A1972" s="18" t="s">
        <v>2198</v>
      </c>
      <c r="B1972" s="17" t="s">
        <v>2199</v>
      </c>
      <c r="C1972" s="17" t="s">
        <v>19</v>
      </c>
      <c r="D1972" s="17" t="s">
        <v>4410</v>
      </c>
      <c r="E1972" s="17" t="s">
        <v>4437</v>
      </c>
      <c r="F1972" s="19">
        <v>0</v>
      </c>
      <c r="G1972" s="19">
        <v>440.85</v>
      </c>
      <c r="H1972" s="20">
        <v>-440.85</v>
      </c>
    </row>
    <row r="1973" spans="1:8" x14ac:dyDescent="0.25">
      <c r="A1973" s="18" t="s">
        <v>2200</v>
      </c>
      <c r="B1973" s="17" t="s">
        <v>2201</v>
      </c>
      <c r="C1973" s="17" t="s">
        <v>19</v>
      </c>
      <c r="D1973" s="17" t="s">
        <v>4410</v>
      </c>
      <c r="E1973" s="17" t="s">
        <v>4437</v>
      </c>
      <c r="F1973" s="19">
        <v>0</v>
      </c>
      <c r="G1973" s="19">
        <v>15495.25</v>
      </c>
      <c r="H1973" s="20">
        <v>-15495.25</v>
      </c>
    </row>
    <row r="1974" spans="1:8" x14ac:dyDescent="0.25">
      <c r="A1974" s="18" t="s">
        <v>2202</v>
      </c>
      <c r="B1974" s="17" t="s">
        <v>2203</v>
      </c>
      <c r="C1974" s="17" t="s">
        <v>19</v>
      </c>
      <c r="D1974" s="17" t="s">
        <v>4410</v>
      </c>
      <c r="E1974" s="17" t="s">
        <v>4437</v>
      </c>
      <c r="F1974" s="19">
        <v>0</v>
      </c>
      <c r="G1974" s="19">
        <v>6276.86</v>
      </c>
      <c r="H1974" s="20">
        <v>-6276.86</v>
      </c>
    </row>
    <row r="1975" spans="1:8" x14ac:dyDescent="0.25">
      <c r="A1975" s="18" t="s">
        <v>2204</v>
      </c>
      <c r="B1975" s="17" t="s">
        <v>2205</v>
      </c>
      <c r="C1975" s="17" t="s">
        <v>19</v>
      </c>
      <c r="D1975" s="17" t="s">
        <v>4410</v>
      </c>
      <c r="E1975" s="17" t="s">
        <v>4437</v>
      </c>
      <c r="F1975" s="19">
        <v>0</v>
      </c>
      <c r="G1975" s="19">
        <v>270970.5</v>
      </c>
      <c r="H1975" s="20">
        <v>-270970.5</v>
      </c>
    </row>
    <row r="1976" spans="1:8" x14ac:dyDescent="0.25">
      <c r="A1976" s="18" t="s">
        <v>2206</v>
      </c>
      <c r="B1976" s="17" t="s">
        <v>2207</v>
      </c>
      <c r="C1976" s="17" t="s">
        <v>19</v>
      </c>
      <c r="D1976" s="17" t="s">
        <v>4410</v>
      </c>
      <c r="E1976" s="17" t="s">
        <v>4437</v>
      </c>
      <c r="F1976" s="19">
        <v>0</v>
      </c>
      <c r="G1976" s="19">
        <v>45749.279999999999</v>
      </c>
      <c r="H1976" s="20">
        <v>-45749.279999999999</v>
      </c>
    </row>
    <row r="1977" spans="1:8" x14ac:dyDescent="0.25">
      <c r="A1977" s="18" t="s">
        <v>2208</v>
      </c>
      <c r="B1977" s="17" t="s">
        <v>817</v>
      </c>
      <c r="C1977" s="17" t="s">
        <v>19</v>
      </c>
      <c r="D1977" s="17" t="s">
        <v>4410</v>
      </c>
      <c r="E1977" s="17" t="s">
        <v>4437</v>
      </c>
      <c r="F1977" s="19">
        <v>0</v>
      </c>
      <c r="G1977" s="19">
        <v>18122.509999999998</v>
      </c>
      <c r="H1977" s="20">
        <v>-18122.509999999998</v>
      </c>
    </row>
    <row r="1978" spans="1:8" x14ac:dyDescent="0.25">
      <c r="A1978" s="18" t="s">
        <v>2209</v>
      </c>
      <c r="B1978" s="17" t="s">
        <v>2210</v>
      </c>
      <c r="C1978" s="17" t="s">
        <v>243</v>
      </c>
      <c r="D1978" s="17" t="s">
        <v>4405</v>
      </c>
      <c r="E1978" s="17" t="s">
        <v>4437</v>
      </c>
      <c r="F1978" s="19">
        <v>170000</v>
      </c>
      <c r="G1978" s="19">
        <v>141122.26</v>
      </c>
      <c r="H1978" s="20">
        <v>28877.74</v>
      </c>
    </row>
    <row r="1979" spans="1:8" x14ac:dyDescent="0.25">
      <c r="A1979" s="18" t="s">
        <v>0</v>
      </c>
      <c r="B1979" s="17" t="s">
        <v>38</v>
      </c>
      <c r="C1979" s="17" t="s">
        <v>0</v>
      </c>
      <c r="D1979" s="17" t="s">
        <v>0</v>
      </c>
      <c r="E1979" s="17" t="s">
        <v>0</v>
      </c>
      <c r="F1979" s="19">
        <f>F1978+F1977+F1976+F1975+F1974+F1973+F1972+F1971+F1970+F1969+F1968+F1967+F1966+F1965+F1964</f>
        <v>881500</v>
      </c>
      <c r="G1979" s="19">
        <f>G1978+G1977+G1976+G1975+G1974+G1973+G1972+G1971+G1970+G1969+G1968+G1967+G1966+G1965+G1964</f>
        <v>588884.30999999994</v>
      </c>
      <c r="H1979" s="20">
        <f>H1978+H1977+H1976+H1975+H1974+H1973+H1972+H1971+H1970+H1969+H1968+H1967+H1966+H1965+H1964</f>
        <v>292615.69000000006</v>
      </c>
    </row>
    <row r="1980" spans="1:8" x14ac:dyDescent="0.25">
      <c r="A1980" s="18" t="s">
        <v>2211</v>
      </c>
      <c r="B1980" s="17" t="s">
        <v>2212</v>
      </c>
      <c r="C1980" s="17" t="s">
        <v>261</v>
      </c>
      <c r="D1980" s="17" t="s">
        <v>4410</v>
      </c>
      <c r="E1980" s="17" t="s">
        <v>4437</v>
      </c>
      <c r="F1980" s="19">
        <v>380000</v>
      </c>
      <c r="G1980" s="19">
        <v>347222.68</v>
      </c>
      <c r="H1980" s="20">
        <v>32777.32</v>
      </c>
    </row>
    <row r="1981" spans="1:8" x14ac:dyDescent="0.25">
      <c r="A1981" s="18" t="s">
        <v>2213</v>
      </c>
      <c r="B1981" s="17" t="s">
        <v>385</v>
      </c>
      <c r="C1981" s="17" t="s">
        <v>368</v>
      </c>
      <c r="D1981" s="17" t="s">
        <v>4410</v>
      </c>
      <c r="E1981" s="17" t="s">
        <v>4437</v>
      </c>
      <c r="F1981" s="19">
        <v>44730300</v>
      </c>
      <c r="G1981" s="19">
        <v>40282773.630000003</v>
      </c>
      <c r="H1981" s="20">
        <v>4447526.37</v>
      </c>
    </row>
    <row r="1982" spans="1:8" x14ac:dyDescent="0.25">
      <c r="A1982" s="18" t="s">
        <v>2214</v>
      </c>
      <c r="B1982" s="17" t="s">
        <v>572</v>
      </c>
      <c r="C1982" s="17" t="s">
        <v>261</v>
      </c>
      <c r="D1982" s="17" t="s">
        <v>4410</v>
      </c>
      <c r="E1982" s="17" t="s">
        <v>4437</v>
      </c>
      <c r="F1982" s="19">
        <v>100</v>
      </c>
      <c r="G1982" s="19">
        <v>94216.65</v>
      </c>
      <c r="H1982" s="20">
        <v>-94116.65</v>
      </c>
    </row>
    <row r="1983" spans="1:8" x14ac:dyDescent="0.25">
      <c r="A1983" s="18" t="s">
        <v>2215</v>
      </c>
      <c r="B1983" s="17" t="s">
        <v>2216</v>
      </c>
      <c r="C1983" s="17" t="s">
        <v>177</v>
      </c>
      <c r="D1983" s="17" t="s">
        <v>4410</v>
      </c>
      <c r="E1983" s="17" t="s">
        <v>4437</v>
      </c>
      <c r="F1983" s="19">
        <v>8143100</v>
      </c>
      <c r="G1983" s="19">
        <v>7698549.2699999996</v>
      </c>
      <c r="H1983" s="20">
        <v>444550.73</v>
      </c>
    </row>
    <row r="1984" spans="1:8" x14ac:dyDescent="0.25">
      <c r="A1984" s="18" t="s">
        <v>2217</v>
      </c>
      <c r="B1984" s="17" t="s">
        <v>2218</v>
      </c>
      <c r="C1984" s="17" t="s">
        <v>177</v>
      </c>
      <c r="D1984" s="17" t="s">
        <v>4410</v>
      </c>
      <c r="E1984" s="17" t="s">
        <v>4437</v>
      </c>
      <c r="F1984" s="19">
        <v>38243500</v>
      </c>
      <c r="G1984" s="19">
        <v>40869140.869999997</v>
      </c>
      <c r="H1984" s="20">
        <v>-2625640.87</v>
      </c>
    </row>
    <row r="1985" spans="1:8" x14ac:dyDescent="0.25">
      <c r="A1985" s="18" t="s">
        <v>2219</v>
      </c>
      <c r="B1985" s="17" t="s">
        <v>2220</v>
      </c>
      <c r="C1985" s="17" t="s">
        <v>41</v>
      </c>
      <c r="D1985" s="17" t="s">
        <v>4410</v>
      </c>
      <c r="E1985" s="17" t="s">
        <v>4437</v>
      </c>
      <c r="F1985" s="19">
        <v>4800000</v>
      </c>
      <c r="G1985" s="19">
        <v>2851134.3</v>
      </c>
      <c r="H1985" s="20">
        <v>1948865.7</v>
      </c>
    </row>
    <row r="1986" spans="1:8" x14ac:dyDescent="0.25">
      <c r="A1986" s="18" t="s">
        <v>0</v>
      </c>
      <c r="B1986" s="17" t="s">
        <v>42</v>
      </c>
      <c r="C1986" s="17" t="s">
        <v>0</v>
      </c>
      <c r="D1986" s="17" t="s">
        <v>0</v>
      </c>
      <c r="E1986" s="17" t="s">
        <v>0</v>
      </c>
      <c r="F1986" s="19">
        <f>F1985+F1984+F1983+F1982+F1981+F1980</f>
        <v>96297000</v>
      </c>
      <c r="G1986" s="19">
        <f>G1985+G1984+G1983+G1982+G1981+G1980</f>
        <v>92143037.400000006</v>
      </c>
      <c r="H1986" s="20">
        <f>H1985+H1984+H1983+H1982+H1981+H1980</f>
        <v>4153962.5999999996</v>
      </c>
    </row>
    <row r="1987" spans="1:8" x14ac:dyDescent="0.25">
      <c r="A1987" s="18" t="s">
        <v>0</v>
      </c>
      <c r="B1987" s="17" t="s">
        <v>43</v>
      </c>
      <c r="C1987" s="17" t="s">
        <v>0</v>
      </c>
      <c r="D1987" s="17" t="s">
        <v>0</v>
      </c>
      <c r="E1987" s="17" t="s">
        <v>0</v>
      </c>
      <c r="F1987" s="19">
        <f>F1986-F1979</f>
        <v>95415500</v>
      </c>
      <c r="G1987" s="19">
        <f>G1986-G1979</f>
        <v>91554153.090000004</v>
      </c>
      <c r="H1987" s="20">
        <f>H1986-H1979</f>
        <v>3861346.9099999997</v>
      </c>
    </row>
    <row r="1988" spans="1:8" x14ac:dyDescent="0.25">
      <c r="A1988" s="16" t="s">
        <v>2221</v>
      </c>
      <c r="B1988" s="17" t="s">
        <v>2222</v>
      </c>
      <c r="C1988" s="17" t="s">
        <v>0</v>
      </c>
      <c r="D1988" s="17" t="s">
        <v>0</v>
      </c>
      <c r="E1988" s="17" t="s">
        <v>0</v>
      </c>
      <c r="F1988" s="8"/>
      <c r="G1988" s="8"/>
      <c r="H1988" s="9"/>
    </row>
    <row r="1989" spans="1:8" x14ac:dyDescent="0.25">
      <c r="A1989" s="18" t="s">
        <v>2223</v>
      </c>
      <c r="B1989" s="17" t="s">
        <v>2224</v>
      </c>
      <c r="C1989" s="17" t="s">
        <v>48</v>
      </c>
      <c r="D1989" s="17" t="s">
        <v>4410</v>
      </c>
      <c r="E1989" s="17" t="s">
        <v>4437</v>
      </c>
      <c r="F1989" s="19">
        <v>50000</v>
      </c>
      <c r="G1989" s="19">
        <v>0</v>
      </c>
      <c r="H1989" s="20">
        <v>50000</v>
      </c>
    </row>
    <row r="1990" spans="1:8" x14ac:dyDescent="0.25">
      <c r="A1990" s="18" t="s">
        <v>2225</v>
      </c>
      <c r="B1990" s="17" t="s">
        <v>2226</v>
      </c>
      <c r="C1990" s="17" t="s">
        <v>243</v>
      </c>
      <c r="D1990" s="17" t="s">
        <v>4410</v>
      </c>
      <c r="E1990" s="17" t="s">
        <v>4437</v>
      </c>
      <c r="F1990" s="19">
        <v>8800000</v>
      </c>
      <c r="G1990" s="19">
        <v>8419191.4499999993</v>
      </c>
      <c r="H1990" s="20">
        <v>380808.55</v>
      </c>
    </row>
    <row r="1991" spans="1:8" x14ac:dyDescent="0.25">
      <c r="A1991" s="18" t="s">
        <v>2227</v>
      </c>
      <c r="B1991" s="17" t="s">
        <v>2228</v>
      </c>
      <c r="C1991" s="17" t="s">
        <v>48</v>
      </c>
      <c r="D1991" s="17" t="s">
        <v>4410</v>
      </c>
      <c r="E1991" s="17" t="s">
        <v>4437</v>
      </c>
      <c r="F1991" s="19">
        <v>660000</v>
      </c>
      <c r="G1991" s="19">
        <v>658302.05000000005</v>
      </c>
      <c r="H1991" s="20">
        <v>1697.95</v>
      </c>
    </row>
    <row r="1992" spans="1:8" x14ac:dyDescent="0.25">
      <c r="A1992" s="18" t="s">
        <v>2229</v>
      </c>
      <c r="B1992" s="17" t="s">
        <v>2230</v>
      </c>
      <c r="C1992" s="17" t="s">
        <v>475</v>
      </c>
      <c r="D1992" s="17" t="s">
        <v>4410</v>
      </c>
      <c r="E1992" s="17" t="s">
        <v>4437</v>
      </c>
      <c r="F1992" s="19">
        <v>100</v>
      </c>
      <c r="G1992" s="19">
        <v>0</v>
      </c>
      <c r="H1992" s="20">
        <v>100</v>
      </c>
    </row>
    <row r="1993" spans="1:8" x14ac:dyDescent="0.25">
      <c r="A1993" s="18" t="s">
        <v>2231</v>
      </c>
      <c r="B1993" s="17" t="s">
        <v>2232</v>
      </c>
      <c r="C1993" s="17" t="s">
        <v>475</v>
      </c>
      <c r="D1993" s="17" t="s">
        <v>4410</v>
      </c>
      <c r="E1993" s="17" t="s">
        <v>4437</v>
      </c>
      <c r="F1993" s="19">
        <v>0</v>
      </c>
      <c r="G1993" s="19">
        <v>34200.720000000001</v>
      </c>
      <c r="H1993" s="20">
        <v>-34200.720000000001</v>
      </c>
    </row>
    <row r="1994" spans="1:8" x14ac:dyDescent="0.25">
      <c r="A1994" s="18" t="s">
        <v>2233</v>
      </c>
      <c r="B1994" s="17" t="s">
        <v>2234</v>
      </c>
      <c r="C1994" s="17" t="s">
        <v>475</v>
      </c>
      <c r="D1994" s="17" t="s">
        <v>4410</v>
      </c>
      <c r="E1994" s="17" t="s">
        <v>4437</v>
      </c>
      <c r="F1994" s="19">
        <v>0</v>
      </c>
      <c r="G1994" s="19">
        <v>365.71</v>
      </c>
      <c r="H1994" s="20">
        <v>-365.71</v>
      </c>
    </row>
    <row r="1995" spans="1:8" x14ac:dyDescent="0.25">
      <c r="A1995" s="18" t="s">
        <v>2235</v>
      </c>
      <c r="B1995" s="17" t="s">
        <v>2236</v>
      </c>
      <c r="C1995" s="17" t="s">
        <v>243</v>
      </c>
      <c r="D1995" s="17" t="s">
        <v>4410</v>
      </c>
      <c r="E1995" s="17" t="s">
        <v>4437</v>
      </c>
      <c r="F1995" s="19">
        <v>70000</v>
      </c>
      <c r="G1995" s="19">
        <v>0</v>
      </c>
      <c r="H1995" s="20">
        <v>70000</v>
      </c>
    </row>
    <row r="1996" spans="1:8" x14ac:dyDescent="0.25">
      <c r="A1996" s="18" t="s">
        <v>2237</v>
      </c>
      <c r="B1996" s="17" t="s">
        <v>2232</v>
      </c>
      <c r="C1996" s="17" t="s">
        <v>243</v>
      </c>
      <c r="D1996" s="17" t="s">
        <v>4410</v>
      </c>
      <c r="E1996" s="17" t="s">
        <v>4437</v>
      </c>
      <c r="F1996" s="19">
        <v>0</v>
      </c>
      <c r="G1996" s="19">
        <v>25509</v>
      </c>
      <c r="H1996" s="20">
        <v>-25509</v>
      </c>
    </row>
    <row r="1997" spans="1:8" x14ac:dyDescent="0.25">
      <c r="A1997" s="18" t="s">
        <v>2238</v>
      </c>
      <c r="B1997" s="17" t="s">
        <v>2234</v>
      </c>
      <c r="C1997" s="17" t="s">
        <v>243</v>
      </c>
      <c r="D1997" s="17" t="s">
        <v>4410</v>
      </c>
      <c r="E1997" s="17" t="s">
        <v>4437</v>
      </c>
      <c r="F1997" s="19">
        <v>0</v>
      </c>
      <c r="G1997" s="19">
        <v>1200</v>
      </c>
      <c r="H1997" s="20">
        <v>-1200</v>
      </c>
    </row>
    <row r="1998" spans="1:8" x14ac:dyDescent="0.25">
      <c r="A1998" s="18" t="s">
        <v>2239</v>
      </c>
      <c r="B1998" s="17" t="s">
        <v>2240</v>
      </c>
      <c r="C1998" s="17" t="s">
        <v>243</v>
      </c>
      <c r="D1998" s="17" t="s">
        <v>4410</v>
      </c>
      <c r="E1998" s="17" t="s">
        <v>4437</v>
      </c>
      <c r="F1998" s="19">
        <v>0</v>
      </c>
      <c r="G1998" s="19">
        <v>68850</v>
      </c>
      <c r="H1998" s="20">
        <v>-68850</v>
      </c>
    </row>
    <row r="1999" spans="1:8" x14ac:dyDescent="0.25">
      <c r="A1999" s="18" t="s">
        <v>0</v>
      </c>
      <c r="B1999" s="17" t="s">
        <v>38</v>
      </c>
      <c r="C1999" s="17" t="s">
        <v>0</v>
      </c>
      <c r="D1999" s="17" t="s">
        <v>0</v>
      </c>
      <c r="E1999" s="17" t="s">
        <v>0</v>
      </c>
      <c r="F1999" s="19">
        <f>F1998+F1997+F1996+F1995+F1994+F1993+F1992+F1991+F1990+F1989</f>
        <v>9580100</v>
      </c>
      <c r="G1999" s="19">
        <f>G1998+G1997+G1996+G1995+G1994+G1993+G1992+G1991+G1990+G1989</f>
        <v>9207618.9299999997</v>
      </c>
      <c r="H1999" s="20">
        <f>H1998+H1997+H1996+H1995+H1994+H1993+H1992+H1991+H1990+H1989</f>
        <v>372481.07</v>
      </c>
    </row>
    <row r="2000" spans="1:8" x14ac:dyDescent="0.25">
      <c r="A2000" s="18" t="s">
        <v>2241</v>
      </c>
      <c r="B2000" s="17" t="s">
        <v>385</v>
      </c>
      <c r="C2000" s="17" t="s">
        <v>368</v>
      </c>
      <c r="D2000" s="17" t="s">
        <v>4410</v>
      </c>
      <c r="E2000" s="17" t="s">
        <v>4437</v>
      </c>
      <c r="F2000" s="19">
        <v>250000</v>
      </c>
      <c r="G2000" s="19">
        <v>24610.83</v>
      </c>
      <c r="H2000" s="20">
        <v>225389.17</v>
      </c>
    </row>
    <row r="2001" spans="1:8" x14ac:dyDescent="0.25">
      <c r="A2001" s="18" t="s">
        <v>2242</v>
      </c>
      <c r="B2001" s="17" t="s">
        <v>572</v>
      </c>
      <c r="C2001" s="17" t="s">
        <v>261</v>
      </c>
      <c r="D2001" s="17" t="s">
        <v>4410</v>
      </c>
      <c r="E2001" s="17" t="s">
        <v>4437</v>
      </c>
      <c r="F2001" s="19">
        <v>160000</v>
      </c>
      <c r="G2001" s="19">
        <v>247498.43</v>
      </c>
      <c r="H2001" s="20">
        <v>-87498.43</v>
      </c>
    </row>
    <row r="2002" spans="1:8" x14ac:dyDescent="0.25">
      <c r="A2002" s="18" t="s">
        <v>2243</v>
      </c>
      <c r="B2002" s="17" t="s">
        <v>2244</v>
      </c>
      <c r="C2002" s="17" t="s">
        <v>177</v>
      </c>
      <c r="D2002" s="17" t="s">
        <v>4410</v>
      </c>
      <c r="E2002" s="17" t="s">
        <v>4437</v>
      </c>
      <c r="F2002" s="19">
        <v>100</v>
      </c>
      <c r="G2002" s="19">
        <v>77336.17</v>
      </c>
      <c r="H2002" s="20">
        <v>-77236.17</v>
      </c>
    </row>
    <row r="2003" spans="1:8" x14ac:dyDescent="0.25">
      <c r="A2003" s="18" t="s">
        <v>0</v>
      </c>
      <c r="B2003" s="17" t="s">
        <v>42</v>
      </c>
      <c r="C2003" s="17" t="s">
        <v>0</v>
      </c>
      <c r="D2003" s="17" t="s">
        <v>0</v>
      </c>
      <c r="E2003" s="17" t="s">
        <v>0</v>
      </c>
      <c r="F2003" s="19">
        <f>F2002+F2001+F2000</f>
        <v>410100</v>
      </c>
      <c r="G2003" s="19">
        <f>G2002+G2001+G2000</f>
        <v>349445.43</v>
      </c>
      <c r="H2003" s="20">
        <f>H2002+H2001+H2000</f>
        <v>60654.570000000036</v>
      </c>
    </row>
    <row r="2004" spans="1:8" x14ac:dyDescent="0.25">
      <c r="A2004" s="18" t="s">
        <v>0</v>
      </c>
      <c r="B2004" s="17" t="s">
        <v>43</v>
      </c>
      <c r="C2004" s="17" t="s">
        <v>0</v>
      </c>
      <c r="D2004" s="17" t="s">
        <v>0</v>
      </c>
      <c r="E2004" s="17" t="s">
        <v>0</v>
      </c>
      <c r="F2004" s="19">
        <f>F2003-F1999</f>
        <v>-9170000</v>
      </c>
      <c r="G2004" s="19">
        <f>G2003-G1999</f>
        <v>-8858173.5</v>
      </c>
      <c r="H2004" s="20">
        <f>H2003-H1999</f>
        <v>-311826.5</v>
      </c>
    </row>
    <row r="2005" spans="1:8" x14ac:dyDescent="0.25">
      <c r="A2005" s="16" t="s">
        <v>2245</v>
      </c>
      <c r="B2005" s="17" t="s">
        <v>2246</v>
      </c>
      <c r="C2005" s="17" t="s">
        <v>0</v>
      </c>
      <c r="D2005" s="17" t="s">
        <v>0</v>
      </c>
      <c r="E2005" s="17" t="s">
        <v>0</v>
      </c>
      <c r="F2005" s="8"/>
      <c r="G2005" s="8"/>
      <c r="H2005" s="9"/>
    </row>
    <row r="2006" spans="1:8" x14ac:dyDescent="0.25">
      <c r="A2006" s="18" t="s">
        <v>2247</v>
      </c>
      <c r="B2006" s="17" t="s">
        <v>2248</v>
      </c>
      <c r="C2006" s="17" t="s">
        <v>48</v>
      </c>
      <c r="D2006" s="17" t="s">
        <v>4410</v>
      </c>
      <c r="E2006" s="17" t="s">
        <v>4437</v>
      </c>
      <c r="F2006" s="19">
        <v>100</v>
      </c>
      <c r="G2006" s="19">
        <v>0</v>
      </c>
      <c r="H2006" s="20">
        <v>100</v>
      </c>
    </row>
    <row r="2007" spans="1:8" x14ac:dyDescent="0.25">
      <c r="A2007" s="18" t="s">
        <v>2249</v>
      </c>
      <c r="B2007" s="17" t="s">
        <v>2250</v>
      </c>
      <c r="C2007" s="17" t="s">
        <v>48</v>
      </c>
      <c r="D2007" s="17" t="s">
        <v>4410</v>
      </c>
      <c r="E2007" s="17" t="s">
        <v>4437</v>
      </c>
      <c r="F2007" s="19">
        <v>0</v>
      </c>
      <c r="G2007" s="19">
        <v>10843430.970000001</v>
      </c>
      <c r="H2007" s="20">
        <v>-10843430.970000001</v>
      </c>
    </row>
    <row r="2008" spans="1:8" x14ac:dyDescent="0.25">
      <c r="A2008" s="18" t="s">
        <v>2251</v>
      </c>
      <c r="B2008" s="17" t="s">
        <v>2252</v>
      </c>
      <c r="C2008" s="17" t="s">
        <v>48</v>
      </c>
      <c r="D2008" s="17" t="s">
        <v>4410</v>
      </c>
      <c r="E2008" s="17" t="s">
        <v>4437</v>
      </c>
      <c r="F2008" s="19">
        <v>0</v>
      </c>
      <c r="G2008" s="19">
        <v>89363.34</v>
      </c>
      <c r="H2008" s="20">
        <v>-89363.34</v>
      </c>
    </row>
    <row r="2009" spans="1:8" x14ac:dyDescent="0.25">
      <c r="A2009" s="18" t="s">
        <v>2253</v>
      </c>
      <c r="B2009" s="17" t="s">
        <v>2254</v>
      </c>
      <c r="C2009" s="17" t="s">
        <v>48</v>
      </c>
      <c r="D2009" s="17" t="s">
        <v>4410</v>
      </c>
      <c r="E2009" s="17" t="s">
        <v>4437</v>
      </c>
      <c r="F2009" s="19">
        <v>0</v>
      </c>
      <c r="G2009" s="19">
        <v>113026.69</v>
      </c>
      <c r="H2009" s="20">
        <v>-113026.69</v>
      </c>
    </row>
    <row r="2010" spans="1:8" x14ac:dyDescent="0.25">
      <c r="A2010" s="18" t="s">
        <v>2255</v>
      </c>
      <c r="B2010" s="17" t="s">
        <v>2256</v>
      </c>
      <c r="C2010" s="17" t="s">
        <v>475</v>
      </c>
      <c r="D2010" s="17" t="s">
        <v>4410</v>
      </c>
      <c r="E2010" s="17" t="s">
        <v>4437</v>
      </c>
      <c r="F2010" s="19">
        <v>51967500</v>
      </c>
      <c r="G2010" s="19">
        <v>0</v>
      </c>
      <c r="H2010" s="20">
        <v>51967500</v>
      </c>
    </row>
    <row r="2011" spans="1:8" x14ac:dyDescent="0.25">
      <c r="A2011" s="18" t="s">
        <v>2257</v>
      </c>
      <c r="B2011" s="17" t="s">
        <v>2258</v>
      </c>
      <c r="C2011" s="17" t="s">
        <v>475</v>
      </c>
      <c r="D2011" s="17" t="s">
        <v>4410</v>
      </c>
      <c r="E2011" s="17" t="s">
        <v>4437</v>
      </c>
      <c r="F2011" s="19">
        <v>0</v>
      </c>
      <c r="G2011" s="19">
        <v>39781473.299999997</v>
      </c>
      <c r="H2011" s="20">
        <v>-39781473.299999997</v>
      </c>
    </row>
    <row r="2012" spans="1:8" x14ac:dyDescent="0.25">
      <c r="A2012" s="18" t="s">
        <v>2259</v>
      </c>
      <c r="B2012" s="17" t="s">
        <v>2260</v>
      </c>
      <c r="C2012" s="17" t="s">
        <v>475</v>
      </c>
      <c r="D2012" s="17" t="s">
        <v>4410</v>
      </c>
      <c r="E2012" s="17" t="s">
        <v>4437</v>
      </c>
      <c r="F2012" s="19">
        <v>0</v>
      </c>
      <c r="G2012" s="19">
        <v>1806040.88</v>
      </c>
      <c r="H2012" s="20">
        <v>-1806040.88</v>
      </c>
    </row>
    <row r="2013" spans="1:8" x14ac:dyDescent="0.25">
      <c r="A2013" s="18" t="s">
        <v>2261</v>
      </c>
      <c r="B2013" s="17" t="s">
        <v>2262</v>
      </c>
      <c r="C2013" s="17" t="s">
        <v>475</v>
      </c>
      <c r="D2013" s="17" t="s">
        <v>4410</v>
      </c>
      <c r="E2013" s="17" t="s">
        <v>4437</v>
      </c>
      <c r="F2013" s="19">
        <v>0</v>
      </c>
      <c r="G2013" s="19">
        <v>4839.0200000000004</v>
      </c>
      <c r="H2013" s="20">
        <v>-4839.0200000000004</v>
      </c>
    </row>
    <row r="2014" spans="1:8" x14ac:dyDescent="0.25">
      <c r="A2014" s="18" t="s">
        <v>2263</v>
      </c>
      <c r="B2014" s="17" t="s">
        <v>2264</v>
      </c>
      <c r="C2014" s="17" t="s">
        <v>475</v>
      </c>
      <c r="D2014" s="17" t="s">
        <v>4410</v>
      </c>
      <c r="E2014" s="17" t="s">
        <v>4437</v>
      </c>
      <c r="F2014" s="19">
        <v>0</v>
      </c>
      <c r="G2014" s="19">
        <v>2149082.52</v>
      </c>
      <c r="H2014" s="20">
        <v>-2149082.52</v>
      </c>
    </row>
    <row r="2015" spans="1:8" x14ac:dyDescent="0.25">
      <c r="A2015" s="18" t="s">
        <v>2265</v>
      </c>
      <c r="B2015" s="17" t="s">
        <v>2266</v>
      </c>
      <c r="C2015" s="17" t="s">
        <v>475</v>
      </c>
      <c r="D2015" s="17" t="s">
        <v>4410</v>
      </c>
      <c r="E2015" s="17" t="s">
        <v>4437</v>
      </c>
      <c r="F2015" s="19">
        <v>0</v>
      </c>
      <c r="G2015" s="19">
        <v>158530.01</v>
      </c>
      <c r="H2015" s="20">
        <v>-158530.01</v>
      </c>
    </row>
    <row r="2016" spans="1:8" x14ac:dyDescent="0.25">
      <c r="A2016" s="18" t="s">
        <v>2267</v>
      </c>
      <c r="B2016" s="17" t="s">
        <v>2254</v>
      </c>
      <c r="C2016" s="17" t="s">
        <v>475</v>
      </c>
      <c r="D2016" s="17" t="s">
        <v>4410</v>
      </c>
      <c r="E2016" s="17" t="s">
        <v>4437</v>
      </c>
      <c r="F2016" s="19">
        <v>0</v>
      </c>
      <c r="G2016" s="19">
        <v>230617.86</v>
      </c>
      <c r="H2016" s="20">
        <v>-230617.86</v>
      </c>
    </row>
    <row r="2017" spans="1:8" x14ac:dyDescent="0.25">
      <c r="A2017" s="18" t="s">
        <v>2268</v>
      </c>
      <c r="B2017" s="17" t="s">
        <v>2269</v>
      </c>
      <c r="C2017" s="17" t="s">
        <v>243</v>
      </c>
      <c r="D2017" s="17" t="s">
        <v>4410</v>
      </c>
      <c r="E2017" s="17" t="s">
        <v>4437</v>
      </c>
      <c r="F2017" s="19">
        <v>51967500</v>
      </c>
      <c r="G2017" s="19">
        <v>0</v>
      </c>
      <c r="H2017" s="20">
        <v>51967500</v>
      </c>
    </row>
    <row r="2018" spans="1:8" x14ac:dyDescent="0.25">
      <c r="A2018" s="18" t="s">
        <v>2270</v>
      </c>
      <c r="B2018" s="17" t="s">
        <v>2258</v>
      </c>
      <c r="C2018" s="17" t="s">
        <v>243</v>
      </c>
      <c r="D2018" s="17" t="s">
        <v>4410</v>
      </c>
      <c r="E2018" s="17" t="s">
        <v>4437</v>
      </c>
      <c r="F2018" s="19">
        <v>0</v>
      </c>
      <c r="G2018" s="19">
        <v>40203605.109999999</v>
      </c>
      <c r="H2018" s="20">
        <v>-40203605.109999999</v>
      </c>
    </row>
    <row r="2019" spans="1:8" x14ac:dyDescent="0.25">
      <c r="A2019" s="18" t="s">
        <v>2271</v>
      </c>
      <c r="B2019" s="17" t="s">
        <v>2260</v>
      </c>
      <c r="C2019" s="17" t="s">
        <v>243</v>
      </c>
      <c r="D2019" s="17" t="s">
        <v>4410</v>
      </c>
      <c r="E2019" s="17" t="s">
        <v>4437</v>
      </c>
      <c r="F2019" s="19">
        <v>0</v>
      </c>
      <c r="G2019" s="19">
        <v>1414561.53</v>
      </c>
      <c r="H2019" s="20">
        <v>-1414561.53</v>
      </c>
    </row>
    <row r="2020" spans="1:8" x14ac:dyDescent="0.25">
      <c r="A2020" s="18" t="s">
        <v>2272</v>
      </c>
      <c r="B2020" s="17" t="s">
        <v>2262</v>
      </c>
      <c r="C2020" s="17" t="s">
        <v>243</v>
      </c>
      <c r="D2020" s="17" t="s">
        <v>4410</v>
      </c>
      <c r="E2020" s="17" t="s">
        <v>4437</v>
      </c>
      <c r="F2020" s="19">
        <v>0</v>
      </c>
      <c r="G2020" s="19">
        <v>9302.25</v>
      </c>
      <c r="H2020" s="20">
        <v>-9302.25</v>
      </c>
    </row>
    <row r="2021" spans="1:8" x14ac:dyDescent="0.25">
      <c r="A2021" s="18" t="s">
        <v>2273</v>
      </c>
      <c r="B2021" s="17" t="s">
        <v>2264</v>
      </c>
      <c r="C2021" s="17" t="s">
        <v>243</v>
      </c>
      <c r="D2021" s="17" t="s">
        <v>4410</v>
      </c>
      <c r="E2021" s="17" t="s">
        <v>4437</v>
      </c>
      <c r="F2021" s="19">
        <v>0</v>
      </c>
      <c r="G2021" s="19">
        <v>10718.4</v>
      </c>
      <c r="H2021" s="20">
        <v>-10718.4</v>
      </c>
    </row>
    <row r="2022" spans="1:8" x14ac:dyDescent="0.25">
      <c r="A2022" s="18" t="s">
        <v>2274</v>
      </c>
      <c r="B2022" s="17" t="s">
        <v>2266</v>
      </c>
      <c r="C2022" s="17" t="s">
        <v>243</v>
      </c>
      <c r="D2022" s="17" t="s">
        <v>4410</v>
      </c>
      <c r="E2022" s="17" t="s">
        <v>4437</v>
      </c>
      <c r="F2022" s="19">
        <v>0</v>
      </c>
      <c r="G2022" s="19">
        <v>4458.08</v>
      </c>
      <c r="H2022" s="20">
        <v>-4458.08</v>
      </c>
    </row>
    <row r="2023" spans="1:8" x14ac:dyDescent="0.25">
      <c r="A2023" s="18" t="s">
        <v>2275</v>
      </c>
      <c r="B2023" s="17" t="s">
        <v>2254</v>
      </c>
      <c r="C2023" s="17" t="s">
        <v>243</v>
      </c>
      <c r="D2023" s="17" t="s">
        <v>4410</v>
      </c>
      <c r="E2023" s="17" t="s">
        <v>4437</v>
      </c>
      <c r="F2023" s="19">
        <v>0</v>
      </c>
      <c r="G2023" s="19">
        <v>362876.44</v>
      </c>
      <c r="H2023" s="20">
        <v>-362876.44</v>
      </c>
    </row>
    <row r="2024" spans="1:8" x14ac:dyDescent="0.25">
      <c r="A2024" s="18" t="s">
        <v>2276</v>
      </c>
      <c r="B2024" s="17" t="s">
        <v>1778</v>
      </c>
      <c r="C2024" s="17" t="s">
        <v>243</v>
      </c>
      <c r="D2024" s="17" t="s">
        <v>4410</v>
      </c>
      <c r="E2024" s="17" t="s">
        <v>4437</v>
      </c>
      <c r="F2024" s="19">
        <v>100</v>
      </c>
      <c r="G2024" s="19">
        <v>0</v>
      </c>
      <c r="H2024" s="20">
        <v>100</v>
      </c>
    </row>
    <row r="2025" spans="1:8" x14ac:dyDescent="0.25">
      <c r="A2025" s="18" t="s">
        <v>2277</v>
      </c>
      <c r="B2025" s="17" t="s">
        <v>2262</v>
      </c>
      <c r="C2025" s="17" t="s">
        <v>243</v>
      </c>
      <c r="D2025" s="17" t="s">
        <v>4410</v>
      </c>
      <c r="E2025" s="17" t="s">
        <v>4437</v>
      </c>
      <c r="F2025" s="19">
        <v>0</v>
      </c>
      <c r="G2025" s="19">
        <v>533551.01</v>
      </c>
      <c r="H2025" s="20">
        <v>-533551.01</v>
      </c>
    </row>
    <row r="2026" spans="1:8" x14ac:dyDescent="0.25">
      <c r="A2026" s="18" t="s">
        <v>2278</v>
      </c>
      <c r="B2026" s="17" t="s">
        <v>2279</v>
      </c>
      <c r="C2026" s="17" t="s">
        <v>48</v>
      </c>
      <c r="D2026" s="17" t="s">
        <v>4410</v>
      </c>
      <c r="E2026" s="17" t="s">
        <v>4437</v>
      </c>
      <c r="F2026" s="19">
        <v>100</v>
      </c>
      <c r="G2026" s="19">
        <v>127000.08</v>
      </c>
      <c r="H2026" s="20">
        <v>-126900.08</v>
      </c>
    </row>
    <row r="2027" spans="1:8" x14ac:dyDescent="0.25">
      <c r="A2027" s="18" t="s">
        <v>2280</v>
      </c>
      <c r="B2027" s="17" t="s">
        <v>2281</v>
      </c>
      <c r="C2027" s="17" t="s">
        <v>475</v>
      </c>
      <c r="D2027" s="17" t="s">
        <v>4410</v>
      </c>
      <c r="E2027" s="17" t="s">
        <v>4437</v>
      </c>
      <c r="F2027" s="19">
        <v>282500</v>
      </c>
      <c r="G2027" s="19">
        <v>0</v>
      </c>
      <c r="H2027" s="20">
        <v>282500</v>
      </c>
    </row>
    <row r="2028" spans="1:8" x14ac:dyDescent="0.25">
      <c r="A2028" s="18" t="s">
        <v>2282</v>
      </c>
      <c r="B2028" s="17" t="s">
        <v>2283</v>
      </c>
      <c r="C2028" s="17" t="s">
        <v>243</v>
      </c>
      <c r="D2028" s="17" t="s">
        <v>4410</v>
      </c>
      <c r="E2028" s="17" t="s">
        <v>4437</v>
      </c>
      <c r="F2028" s="19">
        <v>282500</v>
      </c>
      <c r="G2028" s="19">
        <v>422792.53</v>
      </c>
      <c r="H2028" s="20">
        <v>-140292.53</v>
      </c>
    </row>
    <row r="2029" spans="1:8" x14ac:dyDescent="0.25">
      <c r="A2029" s="18" t="s">
        <v>0</v>
      </c>
      <c r="B2029" s="17" t="s">
        <v>38</v>
      </c>
      <c r="C2029" s="17" t="s">
        <v>0</v>
      </c>
      <c r="D2029" s="17" t="s">
        <v>0</v>
      </c>
      <c r="E2029" s="17" t="s">
        <v>0</v>
      </c>
      <c r="F2029" s="19">
        <f>F2028+F2027+F2026+F2025+F2024+F2023+F2022+F2021+F2020+F2019+F2018+F2017+F2016+F2015+F2014+F2013+F2012+F2011+F2010+F2009+F2008+F2007+F2006</f>
        <v>104500300</v>
      </c>
      <c r="G2029" s="19">
        <f>G2028+G2027+G2026+G2025+G2024+G2023+G2022+G2021+G2020+G2019+G2018+G2017+G2016+G2015+G2014+G2013+G2012+G2011+G2010+G2009+G2008+G2007+G2006</f>
        <v>98265270.020000011</v>
      </c>
      <c r="H2029" s="20">
        <f>H2028+H2027+H2026+H2025+H2024+H2023+H2022+H2021+H2020+H2019+H2018+H2017+H2016+H2015+H2014+H2013+H2012+H2011+H2010+H2009+H2008+H2007+H2006</f>
        <v>6235029.9800000023</v>
      </c>
    </row>
    <row r="2030" spans="1:8" x14ac:dyDescent="0.25">
      <c r="A2030" s="18" t="s">
        <v>0</v>
      </c>
      <c r="B2030" s="17" t="s">
        <v>42</v>
      </c>
      <c r="C2030" s="17" t="s">
        <v>0</v>
      </c>
      <c r="D2030" s="17" t="s">
        <v>0</v>
      </c>
      <c r="E2030" s="17" t="s">
        <v>0</v>
      </c>
      <c r="F2030" s="19">
        <f>0</f>
        <v>0</v>
      </c>
      <c r="G2030" s="19"/>
      <c r="H2030" s="20"/>
    </row>
    <row r="2031" spans="1:8" x14ac:dyDescent="0.25">
      <c r="A2031" s="18" t="s">
        <v>0</v>
      </c>
      <c r="B2031" s="17" t="s">
        <v>43</v>
      </c>
      <c r="C2031" s="17" t="s">
        <v>0</v>
      </c>
      <c r="D2031" s="17" t="s">
        <v>0</v>
      </c>
      <c r="E2031" s="17" t="s">
        <v>0</v>
      </c>
      <c r="F2031" s="19">
        <f>F2030-F2029</f>
        <v>-104500300</v>
      </c>
      <c r="G2031" s="19">
        <f>G2030-G2029</f>
        <v>-98265270.020000011</v>
      </c>
      <c r="H2031" s="20">
        <f>H2030-H2029</f>
        <v>-6235029.9800000023</v>
      </c>
    </row>
    <row r="2032" spans="1:8" x14ac:dyDescent="0.25">
      <c r="A2032" s="16" t="s">
        <v>2284</v>
      </c>
      <c r="B2032" s="17" t="s">
        <v>2285</v>
      </c>
      <c r="C2032" s="17" t="s">
        <v>0</v>
      </c>
      <c r="D2032" s="17" t="s">
        <v>0</v>
      </c>
      <c r="E2032" s="17" t="s">
        <v>0</v>
      </c>
      <c r="F2032" s="8"/>
      <c r="G2032" s="8"/>
      <c r="H2032" s="9"/>
    </row>
    <row r="2033" spans="1:8" x14ac:dyDescent="0.25">
      <c r="A2033" s="18" t="s">
        <v>2286</v>
      </c>
      <c r="B2033" s="17" t="s">
        <v>2224</v>
      </c>
      <c r="C2033" s="17" t="s">
        <v>48</v>
      </c>
      <c r="D2033" s="17" t="s">
        <v>4410</v>
      </c>
      <c r="E2033" s="17" t="s">
        <v>4437</v>
      </c>
      <c r="F2033" s="19">
        <v>300000</v>
      </c>
      <c r="G2033" s="19">
        <v>0</v>
      </c>
      <c r="H2033" s="20">
        <v>300000</v>
      </c>
    </row>
    <row r="2034" spans="1:8" x14ac:dyDescent="0.25">
      <c r="A2034" s="18" t="s">
        <v>2287</v>
      </c>
      <c r="B2034" s="17" t="s">
        <v>2288</v>
      </c>
      <c r="C2034" s="17" t="s">
        <v>48</v>
      </c>
      <c r="D2034" s="17" t="s">
        <v>4410</v>
      </c>
      <c r="E2034" s="17" t="s">
        <v>4437</v>
      </c>
      <c r="F2034" s="19">
        <v>0</v>
      </c>
      <c r="G2034" s="19">
        <v>14845.1</v>
      </c>
      <c r="H2034" s="20">
        <v>-14845.1</v>
      </c>
    </row>
    <row r="2035" spans="1:8" x14ac:dyDescent="0.25">
      <c r="A2035" s="18" t="s">
        <v>0</v>
      </c>
      <c r="B2035" s="17" t="s">
        <v>38</v>
      </c>
      <c r="C2035" s="17" t="s">
        <v>0</v>
      </c>
      <c r="D2035" s="17" t="s">
        <v>0</v>
      </c>
      <c r="E2035" s="17" t="s">
        <v>0</v>
      </c>
      <c r="F2035" s="19">
        <f>F2034+F2033</f>
        <v>300000</v>
      </c>
      <c r="G2035" s="19">
        <f>G2034+G2033</f>
        <v>14845.1</v>
      </c>
      <c r="H2035" s="20">
        <f>H2034+H2033</f>
        <v>285154.90000000002</v>
      </c>
    </row>
    <row r="2036" spans="1:8" x14ac:dyDescent="0.25">
      <c r="A2036" s="18" t="s">
        <v>2289</v>
      </c>
      <c r="B2036" s="17" t="s">
        <v>385</v>
      </c>
      <c r="C2036" s="17" t="s">
        <v>368</v>
      </c>
      <c r="D2036" s="17" t="s">
        <v>4410</v>
      </c>
      <c r="E2036" s="17" t="s">
        <v>4437</v>
      </c>
      <c r="F2036" s="19">
        <v>800000</v>
      </c>
      <c r="G2036" s="19">
        <v>12181.64</v>
      </c>
      <c r="H2036" s="20">
        <v>787818.36</v>
      </c>
    </row>
    <row r="2037" spans="1:8" x14ac:dyDescent="0.25">
      <c r="A2037" s="18" t="s">
        <v>2290</v>
      </c>
      <c r="B2037" s="17" t="s">
        <v>2291</v>
      </c>
      <c r="C2037" s="17" t="s">
        <v>368</v>
      </c>
      <c r="D2037" s="17" t="s">
        <v>4410</v>
      </c>
      <c r="E2037" s="17" t="s">
        <v>4437</v>
      </c>
      <c r="F2037" s="19">
        <v>0</v>
      </c>
      <c r="G2037" s="19">
        <v>2937.4</v>
      </c>
      <c r="H2037" s="20">
        <v>-2937.4</v>
      </c>
    </row>
    <row r="2038" spans="1:8" x14ac:dyDescent="0.25">
      <c r="A2038" s="18" t="s">
        <v>2292</v>
      </c>
      <c r="B2038" s="17" t="s">
        <v>2293</v>
      </c>
      <c r="C2038" s="17" t="s">
        <v>368</v>
      </c>
      <c r="D2038" s="17" t="s">
        <v>4410</v>
      </c>
      <c r="E2038" s="17" t="s">
        <v>4437</v>
      </c>
      <c r="F2038" s="19">
        <v>0</v>
      </c>
      <c r="G2038" s="19">
        <v>32255.48</v>
      </c>
      <c r="H2038" s="20">
        <v>-32255.48</v>
      </c>
    </row>
    <row r="2039" spans="1:8" x14ac:dyDescent="0.25">
      <c r="A2039" s="18" t="s">
        <v>0</v>
      </c>
      <c r="B2039" s="17" t="s">
        <v>42</v>
      </c>
      <c r="C2039" s="17" t="s">
        <v>0</v>
      </c>
      <c r="D2039" s="17" t="s">
        <v>0</v>
      </c>
      <c r="E2039" s="17" t="s">
        <v>0</v>
      </c>
      <c r="F2039" s="19">
        <f>F2038+F2037+F2036</f>
        <v>800000</v>
      </c>
      <c r="G2039" s="19">
        <f>G2038+G2037+G2036</f>
        <v>47374.52</v>
      </c>
      <c r="H2039" s="20">
        <f>H2038+H2037+H2036</f>
        <v>752625.48</v>
      </c>
    </row>
    <row r="2040" spans="1:8" x14ac:dyDescent="0.25">
      <c r="A2040" s="18" t="s">
        <v>0</v>
      </c>
      <c r="B2040" s="17" t="s">
        <v>43</v>
      </c>
      <c r="C2040" s="17" t="s">
        <v>0</v>
      </c>
      <c r="D2040" s="17" t="s">
        <v>0</v>
      </c>
      <c r="E2040" s="17" t="s">
        <v>0</v>
      </c>
      <c r="F2040" s="19">
        <f>F2039-F2035</f>
        <v>500000</v>
      </c>
      <c r="G2040" s="19">
        <f>G2039-G2035</f>
        <v>32529.42</v>
      </c>
      <c r="H2040" s="20">
        <f>H2039-H2035</f>
        <v>467470.57999999996</v>
      </c>
    </row>
    <row r="2041" spans="1:8" x14ac:dyDescent="0.25">
      <c r="A2041" s="16" t="s">
        <v>2294</v>
      </c>
      <c r="B2041" s="17" t="s">
        <v>2295</v>
      </c>
      <c r="C2041" s="17" t="s">
        <v>0</v>
      </c>
      <c r="D2041" s="17" t="s">
        <v>0</v>
      </c>
      <c r="E2041" s="17" t="s">
        <v>0</v>
      </c>
      <c r="F2041" s="8"/>
      <c r="G2041" s="8"/>
      <c r="H2041" s="9"/>
    </row>
    <row r="2042" spans="1:8" x14ac:dyDescent="0.25">
      <c r="A2042" s="18" t="s">
        <v>2296</v>
      </c>
      <c r="B2042" s="17" t="s">
        <v>2297</v>
      </c>
      <c r="C2042" s="17" t="s">
        <v>48</v>
      </c>
      <c r="D2042" s="17" t="s">
        <v>4410</v>
      </c>
      <c r="E2042" s="17" t="s">
        <v>4437</v>
      </c>
      <c r="F2042" s="19">
        <v>100</v>
      </c>
      <c r="G2042" s="19">
        <v>0</v>
      </c>
      <c r="H2042" s="20">
        <v>100</v>
      </c>
    </row>
    <row r="2043" spans="1:8" x14ac:dyDescent="0.25">
      <c r="A2043" s="18" t="s">
        <v>2298</v>
      </c>
      <c r="B2043" s="17" t="s">
        <v>2299</v>
      </c>
      <c r="C2043" s="17" t="s">
        <v>48</v>
      </c>
      <c r="D2043" s="17" t="s">
        <v>4410</v>
      </c>
      <c r="E2043" s="17" t="s">
        <v>4437</v>
      </c>
      <c r="F2043" s="19">
        <v>0</v>
      </c>
      <c r="G2043" s="19">
        <v>386445.01</v>
      </c>
      <c r="H2043" s="20">
        <v>-386445.01</v>
      </c>
    </row>
    <row r="2044" spans="1:8" x14ac:dyDescent="0.25">
      <c r="A2044" s="18" t="s">
        <v>2300</v>
      </c>
      <c r="B2044" s="17" t="s">
        <v>2301</v>
      </c>
      <c r="C2044" s="17" t="s">
        <v>48</v>
      </c>
      <c r="D2044" s="17" t="s">
        <v>4410</v>
      </c>
      <c r="E2044" s="17" t="s">
        <v>4437</v>
      </c>
      <c r="F2044" s="19">
        <v>0</v>
      </c>
      <c r="G2044" s="19">
        <v>141748</v>
      </c>
      <c r="H2044" s="20">
        <v>-141748</v>
      </c>
    </row>
    <row r="2045" spans="1:8" x14ac:dyDescent="0.25">
      <c r="A2045" s="18" t="s">
        <v>2302</v>
      </c>
      <c r="B2045" s="17" t="s">
        <v>2254</v>
      </c>
      <c r="C2045" s="17" t="s">
        <v>48</v>
      </c>
      <c r="D2045" s="17" t="s">
        <v>4410</v>
      </c>
      <c r="E2045" s="17" t="s">
        <v>4437</v>
      </c>
      <c r="F2045" s="19">
        <v>0</v>
      </c>
      <c r="G2045" s="19">
        <v>19915.75</v>
      </c>
      <c r="H2045" s="20">
        <v>-19915.75</v>
      </c>
    </row>
    <row r="2046" spans="1:8" x14ac:dyDescent="0.25">
      <c r="A2046" s="18" t="s">
        <v>2303</v>
      </c>
      <c r="B2046" s="17" t="s">
        <v>2304</v>
      </c>
      <c r="C2046" s="17" t="s">
        <v>48</v>
      </c>
      <c r="D2046" s="17" t="s">
        <v>4410</v>
      </c>
      <c r="E2046" s="17" t="s">
        <v>4437</v>
      </c>
      <c r="F2046" s="19">
        <v>100</v>
      </c>
      <c r="G2046" s="19">
        <v>129602.39</v>
      </c>
      <c r="H2046" s="20">
        <v>-129502.39</v>
      </c>
    </row>
    <row r="2047" spans="1:8" x14ac:dyDescent="0.25">
      <c r="A2047" s="18" t="s">
        <v>2305</v>
      </c>
      <c r="B2047" s="17" t="s">
        <v>2306</v>
      </c>
      <c r="C2047" s="17" t="s">
        <v>48</v>
      </c>
      <c r="D2047" s="17" t="s">
        <v>4410</v>
      </c>
      <c r="E2047" s="17" t="s">
        <v>4437</v>
      </c>
      <c r="F2047" s="19">
        <v>100</v>
      </c>
      <c r="G2047" s="19">
        <v>0</v>
      </c>
      <c r="H2047" s="20">
        <v>100</v>
      </c>
    </row>
    <row r="2048" spans="1:8" x14ac:dyDescent="0.25">
      <c r="A2048" s="18" t="s">
        <v>2307</v>
      </c>
      <c r="B2048" s="17" t="s">
        <v>2299</v>
      </c>
      <c r="C2048" s="17" t="s">
        <v>48</v>
      </c>
      <c r="D2048" s="17" t="s">
        <v>4410</v>
      </c>
      <c r="E2048" s="17" t="s">
        <v>4437</v>
      </c>
      <c r="F2048" s="19">
        <v>0</v>
      </c>
      <c r="G2048" s="19">
        <v>2063836.59</v>
      </c>
      <c r="H2048" s="20">
        <v>-2063836.59</v>
      </c>
    </row>
    <row r="2049" spans="1:8" x14ac:dyDescent="0.25">
      <c r="A2049" s="18" t="s">
        <v>2308</v>
      </c>
      <c r="B2049" s="17" t="s">
        <v>2309</v>
      </c>
      <c r="C2049" s="17" t="s">
        <v>48</v>
      </c>
      <c r="D2049" s="17" t="s">
        <v>4410</v>
      </c>
      <c r="E2049" s="17" t="s">
        <v>4437</v>
      </c>
      <c r="F2049" s="19">
        <v>0</v>
      </c>
      <c r="G2049" s="19">
        <v>73512.67</v>
      </c>
      <c r="H2049" s="20">
        <v>-73512.67</v>
      </c>
    </row>
    <row r="2050" spans="1:8" x14ac:dyDescent="0.25">
      <c r="A2050" s="18" t="s">
        <v>2310</v>
      </c>
      <c r="B2050" s="17" t="s">
        <v>2311</v>
      </c>
      <c r="C2050" s="17" t="s">
        <v>48</v>
      </c>
      <c r="D2050" s="17" t="s">
        <v>4410</v>
      </c>
      <c r="E2050" s="17" t="s">
        <v>4437</v>
      </c>
      <c r="F2050" s="19">
        <v>0</v>
      </c>
      <c r="G2050" s="19">
        <v>24699.65</v>
      </c>
      <c r="H2050" s="20">
        <v>-24699.65</v>
      </c>
    </row>
    <row r="2051" spans="1:8" x14ac:dyDescent="0.25">
      <c r="A2051" s="18" t="s">
        <v>2312</v>
      </c>
      <c r="B2051" s="17" t="s">
        <v>2254</v>
      </c>
      <c r="C2051" s="17" t="s">
        <v>48</v>
      </c>
      <c r="D2051" s="17" t="s">
        <v>4410</v>
      </c>
      <c r="E2051" s="17" t="s">
        <v>4437</v>
      </c>
      <c r="F2051" s="19">
        <v>0</v>
      </c>
      <c r="G2051" s="19">
        <v>36146</v>
      </c>
      <c r="H2051" s="20">
        <v>-36146</v>
      </c>
    </row>
    <row r="2052" spans="1:8" x14ac:dyDescent="0.25">
      <c r="A2052" s="18" t="s">
        <v>2313</v>
      </c>
      <c r="B2052" s="17" t="s">
        <v>2314</v>
      </c>
      <c r="C2052" s="17" t="s">
        <v>250</v>
      </c>
      <c r="D2052" s="17" t="s">
        <v>4410</v>
      </c>
      <c r="E2052" s="17" t="s">
        <v>4437</v>
      </c>
      <c r="F2052" s="19">
        <v>100</v>
      </c>
      <c r="G2052" s="19">
        <v>0</v>
      </c>
      <c r="H2052" s="20">
        <v>100</v>
      </c>
    </row>
    <row r="2053" spans="1:8" x14ac:dyDescent="0.25">
      <c r="A2053" s="18" t="s">
        <v>2315</v>
      </c>
      <c r="B2053" s="17" t="s">
        <v>2311</v>
      </c>
      <c r="C2053" s="17" t="s">
        <v>250</v>
      </c>
      <c r="D2053" s="17" t="s">
        <v>4410</v>
      </c>
      <c r="E2053" s="17" t="s">
        <v>4437</v>
      </c>
      <c r="F2053" s="19">
        <v>0</v>
      </c>
      <c r="G2053" s="19">
        <v>49992</v>
      </c>
      <c r="H2053" s="20">
        <v>-49992</v>
      </c>
    </row>
    <row r="2054" spans="1:8" x14ac:dyDescent="0.25">
      <c r="A2054" s="18" t="s">
        <v>2316</v>
      </c>
      <c r="B2054" s="17" t="s">
        <v>2317</v>
      </c>
      <c r="C2054" s="17" t="s">
        <v>250</v>
      </c>
      <c r="D2054" s="17" t="s">
        <v>4410</v>
      </c>
      <c r="E2054" s="17" t="s">
        <v>4437</v>
      </c>
      <c r="F2054" s="19">
        <v>0</v>
      </c>
      <c r="G2054" s="19">
        <v>960895.24</v>
      </c>
      <c r="H2054" s="20">
        <v>-960895.24</v>
      </c>
    </row>
    <row r="2055" spans="1:8" x14ac:dyDescent="0.25">
      <c r="A2055" s="18" t="s">
        <v>2318</v>
      </c>
      <c r="B2055" s="17" t="s">
        <v>2319</v>
      </c>
      <c r="C2055" s="17" t="s">
        <v>475</v>
      </c>
      <c r="D2055" s="17" t="s">
        <v>4410</v>
      </c>
      <c r="E2055" s="17" t="s">
        <v>4437</v>
      </c>
      <c r="F2055" s="19">
        <v>100</v>
      </c>
      <c r="G2055" s="19">
        <v>119341.3</v>
      </c>
      <c r="H2055" s="20">
        <v>-119241.3</v>
      </c>
    </row>
    <row r="2056" spans="1:8" x14ac:dyDescent="0.25">
      <c r="A2056" s="18" t="s">
        <v>2320</v>
      </c>
      <c r="B2056" s="17" t="s">
        <v>2321</v>
      </c>
      <c r="C2056" s="17" t="s">
        <v>475</v>
      </c>
      <c r="D2056" s="17" t="s">
        <v>4410</v>
      </c>
      <c r="E2056" s="17" t="s">
        <v>4437</v>
      </c>
      <c r="F2056" s="19">
        <v>100</v>
      </c>
      <c r="G2056" s="19">
        <v>0</v>
      </c>
      <c r="H2056" s="20">
        <v>100</v>
      </c>
    </row>
    <row r="2057" spans="1:8" x14ac:dyDescent="0.25">
      <c r="A2057" s="18" t="s">
        <v>2322</v>
      </c>
      <c r="B2057" s="17" t="s">
        <v>2309</v>
      </c>
      <c r="C2057" s="17" t="s">
        <v>475</v>
      </c>
      <c r="D2057" s="17" t="s">
        <v>4410</v>
      </c>
      <c r="E2057" s="17" t="s">
        <v>4437</v>
      </c>
      <c r="F2057" s="19">
        <v>0</v>
      </c>
      <c r="G2057" s="19">
        <v>472.5</v>
      </c>
      <c r="H2057" s="20">
        <v>-472.5</v>
      </c>
    </row>
    <row r="2058" spans="1:8" x14ac:dyDescent="0.25">
      <c r="A2058" s="18" t="s">
        <v>2323</v>
      </c>
      <c r="B2058" s="17" t="s">
        <v>2324</v>
      </c>
      <c r="C2058" s="17" t="s">
        <v>475</v>
      </c>
      <c r="D2058" s="17" t="s">
        <v>4410</v>
      </c>
      <c r="E2058" s="17" t="s">
        <v>4437</v>
      </c>
      <c r="F2058" s="19">
        <v>0</v>
      </c>
      <c r="G2058" s="19">
        <v>252531.98</v>
      </c>
      <c r="H2058" s="20">
        <v>-252531.98</v>
      </c>
    </row>
    <row r="2059" spans="1:8" x14ac:dyDescent="0.25">
      <c r="A2059" s="18" t="s">
        <v>2325</v>
      </c>
      <c r="B2059" s="17" t="s">
        <v>2326</v>
      </c>
      <c r="C2059" s="17" t="s">
        <v>475</v>
      </c>
      <c r="D2059" s="17" t="s">
        <v>4410</v>
      </c>
      <c r="E2059" s="17" t="s">
        <v>4437</v>
      </c>
      <c r="F2059" s="19">
        <v>0</v>
      </c>
      <c r="G2059" s="19">
        <v>235130</v>
      </c>
      <c r="H2059" s="20">
        <v>-235130</v>
      </c>
    </row>
    <row r="2060" spans="1:8" x14ac:dyDescent="0.25">
      <c r="A2060" s="18" t="s">
        <v>2327</v>
      </c>
      <c r="B2060" s="17" t="s">
        <v>2328</v>
      </c>
      <c r="C2060" s="17" t="s">
        <v>243</v>
      </c>
      <c r="D2060" s="17" t="s">
        <v>4410</v>
      </c>
      <c r="E2060" s="17" t="s">
        <v>4437</v>
      </c>
      <c r="F2060" s="19">
        <v>850000</v>
      </c>
      <c r="G2060" s="19">
        <v>503551.34</v>
      </c>
      <c r="H2060" s="20">
        <v>346448.66</v>
      </c>
    </row>
    <row r="2061" spans="1:8" x14ac:dyDescent="0.25">
      <c r="A2061" s="18" t="s">
        <v>2329</v>
      </c>
      <c r="B2061" s="17" t="s">
        <v>2330</v>
      </c>
      <c r="C2061" s="17" t="s">
        <v>243</v>
      </c>
      <c r="D2061" s="17" t="s">
        <v>4410</v>
      </c>
      <c r="E2061" s="17" t="s">
        <v>4437</v>
      </c>
      <c r="F2061" s="19">
        <v>16780000</v>
      </c>
      <c r="G2061" s="19">
        <v>7083.37</v>
      </c>
      <c r="H2061" s="20">
        <v>16772916.630000001</v>
      </c>
    </row>
    <row r="2062" spans="1:8" x14ac:dyDescent="0.25">
      <c r="A2062" s="18" t="s">
        <v>2331</v>
      </c>
      <c r="B2062" s="17" t="s">
        <v>2299</v>
      </c>
      <c r="C2062" s="17" t="s">
        <v>243</v>
      </c>
      <c r="D2062" s="17" t="s">
        <v>4410</v>
      </c>
      <c r="E2062" s="17" t="s">
        <v>4437</v>
      </c>
      <c r="F2062" s="19">
        <v>0</v>
      </c>
      <c r="G2062" s="19">
        <v>11798170.17</v>
      </c>
      <c r="H2062" s="20">
        <v>-11798170.17</v>
      </c>
    </row>
    <row r="2063" spans="1:8" x14ac:dyDescent="0.25">
      <c r="A2063" s="18" t="s">
        <v>2332</v>
      </c>
      <c r="B2063" s="17" t="s">
        <v>2309</v>
      </c>
      <c r="C2063" s="17" t="s">
        <v>243</v>
      </c>
      <c r="D2063" s="17" t="s">
        <v>4410</v>
      </c>
      <c r="E2063" s="17" t="s">
        <v>4437</v>
      </c>
      <c r="F2063" s="19">
        <v>0</v>
      </c>
      <c r="G2063" s="19">
        <v>220565.61</v>
      </c>
      <c r="H2063" s="20">
        <v>-220565.61</v>
      </c>
    </row>
    <row r="2064" spans="1:8" x14ac:dyDescent="0.25">
      <c r="A2064" s="18" t="s">
        <v>2333</v>
      </c>
      <c r="B2064" s="17" t="s">
        <v>2324</v>
      </c>
      <c r="C2064" s="17" t="s">
        <v>243</v>
      </c>
      <c r="D2064" s="17" t="s">
        <v>4410</v>
      </c>
      <c r="E2064" s="17" t="s">
        <v>4437</v>
      </c>
      <c r="F2064" s="19">
        <v>0</v>
      </c>
      <c r="G2064" s="19">
        <v>77916.649999999994</v>
      </c>
      <c r="H2064" s="20">
        <v>-77916.649999999994</v>
      </c>
    </row>
    <row r="2065" spans="1:8" x14ac:dyDescent="0.25">
      <c r="A2065" s="18" t="s">
        <v>2334</v>
      </c>
      <c r="B2065" s="17" t="s">
        <v>2311</v>
      </c>
      <c r="C2065" s="17" t="s">
        <v>243</v>
      </c>
      <c r="D2065" s="17" t="s">
        <v>4410</v>
      </c>
      <c r="E2065" s="17" t="s">
        <v>4437</v>
      </c>
      <c r="F2065" s="19">
        <v>0</v>
      </c>
      <c r="G2065" s="19">
        <v>180457.65</v>
      </c>
      <c r="H2065" s="20">
        <v>-180457.65</v>
      </c>
    </row>
    <row r="2066" spans="1:8" x14ac:dyDescent="0.25">
      <c r="A2066" s="18" t="s">
        <v>2335</v>
      </c>
      <c r="B2066" s="17" t="s">
        <v>2336</v>
      </c>
      <c r="C2066" s="17" t="s">
        <v>243</v>
      </c>
      <c r="D2066" s="17" t="s">
        <v>4410</v>
      </c>
      <c r="E2066" s="17" t="s">
        <v>4437</v>
      </c>
      <c r="F2066" s="19">
        <v>0</v>
      </c>
      <c r="G2066" s="19">
        <v>0</v>
      </c>
      <c r="H2066" s="20">
        <v>0</v>
      </c>
    </row>
    <row r="2067" spans="1:8" x14ac:dyDescent="0.25">
      <c r="A2067" s="18" t="s">
        <v>2337</v>
      </c>
      <c r="B2067" s="17" t="s">
        <v>2326</v>
      </c>
      <c r="C2067" s="17" t="s">
        <v>243</v>
      </c>
      <c r="D2067" s="17" t="s">
        <v>4410</v>
      </c>
      <c r="E2067" s="17" t="s">
        <v>4437</v>
      </c>
      <c r="F2067" s="19">
        <v>0</v>
      </c>
      <c r="G2067" s="19">
        <v>10668</v>
      </c>
      <c r="H2067" s="20">
        <v>-10668</v>
      </c>
    </row>
    <row r="2068" spans="1:8" x14ac:dyDescent="0.25">
      <c r="A2068" s="18" t="s">
        <v>2338</v>
      </c>
      <c r="B2068" s="17" t="s">
        <v>2254</v>
      </c>
      <c r="C2068" s="17" t="s">
        <v>243</v>
      </c>
      <c r="D2068" s="17" t="s">
        <v>4410</v>
      </c>
      <c r="E2068" s="17" t="s">
        <v>4437</v>
      </c>
      <c r="F2068" s="19">
        <v>0</v>
      </c>
      <c r="G2068" s="19">
        <v>148089.89000000001</v>
      </c>
      <c r="H2068" s="20">
        <v>-148089.89000000001</v>
      </c>
    </row>
    <row r="2069" spans="1:8" x14ac:dyDescent="0.25">
      <c r="A2069" s="18" t="s">
        <v>2339</v>
      </c>
      <c r="B2069" s="17" t="s">
        <v>2340</v>
      </c>
      <c r="C2069" s="17" t="s">
        <v>243</v>
      </c>
      <c r="D2069" s="17" t="s">
        <v>4410</v>
      </c>
      <c r="E2069" s="17" t="s">
        <v>4437</v>
      </c>
      <c r="F2069" s="19">
        <v>100</v>
      </c>
      <c r="G2069" s="19">
        <v>0</v>
      </c>
      <c r="H2069" s="20">
        <v>100</v>
      </c>
    </row>
    <row r="2070" spans="1:8" x14ac:dyDescent="0.25">
      <c r="A2070" s="18" t="s">
        <v>2341</v>
      </c>
      <c r="B2070" s="17" t="s">
        <v>2326</v>
      </c>
      <c r="C2070" s="17" t="s">
        <v>243</v>
      </c>
      <c r="D2070" s="17" t="s">
        <v>4410</v>
      </c>
      <c r="E2070" s="17" t="s">
        <v>4437</v>
      </c>
      <c r="F2070" s="19">
        <v>0</v>
      </c>
      <c r="G2070" s="19">
        <v>224746.5</v>
      </c>
      <c r="H2070" s="20">
        <v>-224746.5</v>
      </c>
    </row>
    <row r="2071" spans="1:8" x14ac:dyDescent="0.25">
      <c r="A2071" s="18" t="s">
        <v>2342</v>
      </c>
      <c r="B2071" s="17" t="s">
        <v>2343</v>
      </c>
      <c r="C2071" s="17" t="s">
        <v>250</v>
      </c>
      <c r="D2071" s="17" t="s">
        <v>4410</v>
      </c>
      <c r="E2071" s="17" t="s">
        <v>4437</v>
      </c>
      <c r="F2071" s="19">
        <v>468000</v>
      </c>
      <c r="G2071" s="19">
        <v>0</v>
      </c>
      <c r="H2071" s="20">
        <v>468000</v>
      </c>
    </row>
    <row r="2072" spans="1:8" x14ac:dyDescent="0.25">
      <c r="A2072" s="18" t="s">
        <v>2344</v>
      </c>
      <c r="B2072" s="17" t="s">
        <v>2345</v>
      </c>
      <c r="C2072" s="17" t="s">
        <v>243</v>
      </c>
      <c r="D2072" s="17" t="s">
        <v>4410</v>
      </c>
      <c r="E2072" s="17" t="s">
        <v>4437</v>
      </c>
      <c r="F2072" s="19">
        <v>100</v>
      </c>
      <c r="G2072" s="19">
        <v>19319.009999999998</v>
      </c>
      <c r="H2072" s="20">
        <v>-19219.009999999998</v>
      </c>
    </row>
    <row r="2073" spans="1:8" x14ac:dyDescent="0.25">
      <c r="A2073" s="18" t="s">
        <v>2346</v>
      </c>
      <c r="B2073" s="17" t="s">
        <v>2347</v>
      </c>
      <c r="C2073" s="17" t="s">
        <v>243</v>
      </c>
      <c r="D2073" s="17" t="s">
        <v>4410</v>
      </c>
      <c r="E2073" s="17" t="s">
        <v>4437</v>
      </c>
      <c r="F2073" s="19">
        <v>750000</v>
      </c>
      <c r="G2073" s="19">
        <v>0</v>
      </c>
      <c r="H2073" s="20">
        <v>750000</v>
      </c>
    </row>
    <row r="2074" spans="1:8" x14ac:dyDescent="0.25">
      <c r="A2074" s="18" t="s">
        <v>2348</v>
      </c>
      <c r="B2074" s="17" t="s">
        <v>2349</v>
      </c>
      <c r="C2074" s="17" t="s">
        <v>243</v>
      </c>
      <c r="D2074" s="17" t="s">
        <v>4410</v>
      </c>
      <c r="E2074" s="17" t="s">
        <v>4437</v>
      </c>
      <c r="F2074" s="19">
        <v>0</v>
      </c>
      <c r="G2074" s="19">
        <v>352882.42</v>
      </c>
      <c r="H2074" s="20">
        <v>-352882.42</v>
      </c>
    </row>
    <row r="2075" spans="1:8" x14ac:dyDescent="0.25">
      <c r="A2075" s="18" t="s">
        <v>2350</v>
      </c>
      <c r="B2075" s="17" t="s">
        <v>2351</v>
      </c>
      <c r="C2075" s="17" t="s">
        <v>243</v>
      </c>
      <c r="D2075" s="17" t="s">
        <v>4410</v>
      </c>
      <c r="E2075" s="17" t="s">
        <v>4437</v>
      </c>
      <c r="F2075" s="19">
        <v>100</v>
      </c>
      <c r="G2075" s="19">
        <v>0</v>
      </c>
      <c r="H2075" s="20">
        <v>100</v>
      </c>
    </row>
    <row r="2076" spans="1:8" x14ac:dyDescent="0.25">
      <c r="A2076" s="18" t="s">
        <v>2352</v>
      </c>
      <c r="B2076" s="17" t="s">
        <v>2353</v>
      </c>
      <c r="C2076" s="17" t="s">
        <v>243</v>
      </c>
      <c r="D2076" s="17" t="s">
        <v>4410</v>
      </c>
      <c r="E2076" s="17" t="s">
        <v>4437</v>
      </c>
      <c r="F2076" s="19">
        <v>0</v>
      </c>
      <c r="G2076" s="19">
        <v>334362.82</v>
      </c>
      <c r="H2076" s="20">
        <v>-334362.82</v>
      </c>
    </row>
    <row r="2077" spans="1:8" x14ac:dyDescent="0.25">
      <c r="A2077" s="18" t="s">
        <v>2354</v>
      </c>
      <c r="B2077" s="17" t="s">
        <v>2355</v>
      </c>
      <c r="C2077" s="17" t="s">
        <v>48</v>
      </c>
      <c r="D2077" s="17" t="s">
        <v>4410</v>
      </c>
      <c r="E2077" s="17" t="s">
        <v>4437</v>
      </c>
      <c r="F2077" s="19">
        <v>100</v>
      </c>
      <c r="G2077" s="19">
        <v>0</v>
      </c>
      <c r="H2077" s="20">
        <v>100</v>
      </c>
    </row>
    <row r="2078" spans="1:8" x14ac:dyDescent="0.25">
      <c r="A2078" s="18" t="s">
        <v>2356</v>
      </c>
      <c r="B2078" s="17" t="s">
        <v>2357</v>
      </c>
      <c r="C2078" s="17" t="s">
        <v>48</v>
      </c>
      <c r="D2078" s="17" t="s">
        <v>4410</v>
      </c>
      <c r="E2078" s="17" t="s">
        <v>4437</v>
      </c>
      <c r="F2078" s="19">
        <v>0</v>
      </c>
      <c r="G2078" s="19">
        <v>4002279.28</v>
      </c>
      <c r="H2078" s="20">
        <v>-4002279.28</v>
      </c>
    </row>
    <row r="2079" spans="1:8" x14ac:dyDescent="0.25">
      <c r="A2079" s="18" t="s">
        <v>2358</v>
      </c>
      <c r="B2079" s="17" t="s">
        <v>2359</v>
      </c>
      <c r="C2079" s="17" t="s">
        <v>243</v>
      </c>
      <c r="D2079" s="17" t="s">
        <v>4410</v>
      </c>
      <c r="E2079" s="17" t="s">
        <v>4437</v>
      </c>
      <c r="F2079" s="19">
        <v>5950000</v>
      </c>
      <c r="G2079" s="19">
        <v>0</v>
      </c>
      <c r="H2079" s="20">
        <v>5950000</v>
      </c>
    </row>
    <row r="2080" spans="1:8" x14ac:dyDescent="0.25">
      <c r="A2080" s="18" t="s">
        <v>2360</v>
      </c>
      <c r="B2080" s="17" t="s">
        <v>2361</v>
      </c>
      <c r="C2080" s="17" t="s">
        <v>243</v>
      </c>
      <c r="D2080" s="17" t="s">
        <v>4410</v>
      </c>
      <c r="E2080" s="17" t="s">
        <v>4437</v>
      </c>
      <c r="F2080" s="19">
        <v>0</v>
      </c>
      <c r="G2080" s="19">
        <v>3283022.34</v>
      </c>
      <c r="H2080" s="20">
        <v>-3283022.34</v>
      </c>
    </row>
    <row r="2081" spans="1:8" x14ac:dyDescent="0.25">
      <c r="A2081" s="18" t="s">
        <v>2362</v>
      </c>
      <c r="B2081" s="17" t="s">
        <v>2363</v>
      </c>
      <c r="C2081" s="17" t="s">
        <v>243</v>
      </c>
      <c r="D2081" s="17" t="s">
        <v>4410</v>
      </c>
      <c r="E2081" s="17" t="s">
        <v>4437</v>
      </c>
      <c r="F2081" s="19">
        <v>0</v>
      </c>
      <c r="G2081" s="19">
        <v>884106.83</v>
      </c>
      <c r="H2081" s="20">
        <v>-884106.83</v>
      </c>
    </row>
    <row r="2082" spans="1:8" x14ac:dyDescent="0.25">
      <c r="A2082" s="18" t="s">
        <v>2364</v>
      </c>
      <c r="B2082" s="17" t="s">
        <v>2365</v>
      </c>
      <c r="C2082" s="17" t="s">
        <v>243</v>
      </c>
      <c r="D2082" s="17" t="s">
        <v>4410</v>
      </c>
      <c r="E2082" s="17" t="s">
        <v>4437</v>
      </c>
      <c r="F2082" s="19">
        <v>0</v>
      </c>
      <c r="G2082" s="19">
        <v>822.65</v>
      </c>
      <c r="H2082" s="20">
        <v>-822.65</v>
      </c>
    </row>
    <row r="2083" spans="1:8" x14ac:dyDescent="0.25">
      <c r="A2083" s="18" t="s">
        <v>0</v>
      </c>
      <c r="B2083" s="17" t="s">
        <v>38</v>
      </c>
      <c r="C2083" s="17" t="s">
        <v>0</v>
      </c>
      <c r="D2083" s="17" t="s">
        <v>0</v>
      </c>
      <c r="E2083" s="17" t="s">
        <v>0</v>
      </c>
      <c r="F2083" s="19">
        <f>F2082+F2081+F2080+F2079+F2078+F2077+F2076+F2075+F2074+F2073+F2072+F2071+F2070+F2069+F2068+F2067+F2066+F2065+F2064+F2063+F2062+F2061+F2060+F2059+F2058+F2057+F2056+F2055+F2054+F2053+F2052+F2051+F2050+F2049+F2048+F2047+F2046+F2045+F2044+F2043+F2042</f>
        <v>24799000</v>
      </c>
      <c r="G2083" s="19">
        <f>G2082+G2081+G2080+G2079+G2078+G2077+G2076+G2075+G2074+G2073+G2072+G2071+G2070+G2069+G2068+G2067+G2066+G2065+G2064+G2063+G2062+G2061+G2060+G2059+G2058+G2057+G2056+G2055+G2054+G2053+G2052+G2051+G2050+G2049+G2048+G2047+G2046+G2045+G2044+G2043+G2042</f>
        <v>26542313.610000003</v>
      </c>
      <c r="H2083" s="20">
        <f>H2082+H2081+H2080+H2079+H2078+H2077+H2076+H2075+H2074+H2073+H2072+H2071+H2070+H2069+H2068+H2067+H2066+H2065+H2064+H2063+H2062+H2061+H2060+H2059+H2058+H2057+H2056+H2055+H2054+H2053+H2052+H2051+H2050+H2049+H2048+H2047+H2046+H2045+H2044+H2043+H2042</f>
        <v>-1743313.6099999971</v>
      </c>
    </row>
    <row r="2084" spans="1:8" x14ac:dyDescent="0.25">
      <c r="A2084" s="18" t="s">
        <v>2366</v>
      </c>
      <c r="B2084" s="17" t="s">
        <v>2367</v>
      </c>
      <c r="C2084" s="17" t="s">
        <v>368</v>
      </c>
      <c r="D2084" s="17" t="s">
        <v>4410</v>
      </c>
      <c r="E2084" s="17" t="s">
        <v>4437</v>
      </c>
      <c r="F2084" s="19">
        <v>200000</v>
      </c>
      <c r="G2084" s="19">
        <v>145.01</v>
      </c>
      <c r="H2084" s="20">
        <v>199854.99</v>
      </c>
    </row>
    <row r="2085" spans="1:8" x14ac:dyDescent="0.25">
      <c r="A2085" s="18" t="s">
        <v>2368</v>
      </c>
      <c r="B2085" s="17" t="s">
        <v>2299</v>
      </c>
      <c r="C2085" s="17" t="s">
        <v>368</v>
      </c>
      <c r="D2085" s="17" t="s">
        <v>4410</v>
      </c>
      <c r="E2085" s="17" t="s">
        <v>4437</v>
      </c>
      <c r="F2085" s="19">
        <v>0</v>
      </c>
      <c r="G2085" s="19">
        <v>139362.23999999999</v>
      </c>
      <c r="H2085" s="20">
        <v>-139362.23999999999</v>
      </c>
    </row>
    <row r="2086" spans="1:8" x14ac:dyDescent="0.25">
      <c r="A2086" s="18" t="s">
        <v>2369</v>
      </c>
      <c r="B2086" s="17" t="s">
        <v>2370</v>
      </c>
      <c r="C2086" s="17" t="s">
        <v>261</v>
      </c>
      <c r="D2086" s="17" t="s">
        <v>4410</v>
      </c>
      <c r="E2086" s="17" t="s">
        <v>4437</v>
      </c>
      <c r="F2086" s="19">
        <v>100</v>
      </c>
      <c r="G2086" s="19">
        <v>11676.23</v>
      </c>
      <c r="H2086" s="20">
        <v>-11576.23</v>
      </c>
    </row>
    <row r="2087" spans="1:8" x14ac:dyDescent="0.25">
      <c r="A2087" s="18" t="s">
        <v>2371</v>
      </c>
      <c r="B2087" s="17" t="s">
        <v>2372</v>
      </c>
      <c r="C2087" s="17" t="s">
        <v>177</v>
      </c>
      <c r="D2087" s="17" t="s">
        <v>4410</v>
      </c>
      <c r="E2087" s="17" t="s">
        <v>4437</v>
      </c>
      <c r="F2087" s="19">
        <v>1213600</v>
      </c>
      <c r="G2087" s="19">
        <v>1213600</v>
      </c>
      <c r="H2087" s="20">
        <v>0</v>
      </c>
    </row>
    <row r="2088" spans="1:8" x14ac:dyDescent="0.25">
      <c r="A2088" s="18" t="s">
        <v>2373</v>
      </c>
      <c r="B2088" s="17" t="s">
        <v>2374</v>
      </c>
      <c r="C2088" s="17" t="s">
        <v>368</v>
      </c>
      <c r="D2088" s="17" t="s">
        <v>4410</v>
      </c>
      <c r="E2088" s="17" t="s">
        <v>4437</v>
      </c>
      <c r="F2088" s="19">
        <v>88000</v>
      </c>
      <c r="G2088" s="19">
        <v>220000</v>
      </c>
      <c r="H2088" s="20">
        <v>-132000</v>
      </c>
    </row>
    <row r="2089" spans="1:8" x14ac:dyDescent="0.25">
      <c r="A2089" s="18" t="s">
        <v>2375</v>
      </c>
      <c r="B2089" s="17" t="s">
        <v>2376</v>
      </c>
      <c r="C2089" s="17" t="s">
        <v>368</v>
      </c>
      <c r="D2089" s="17" t="s">
        <v>4410</v>
      </c>
      <c r="E2089" s="17" t="s">
        <v>4437</v>
      </c>
      <c r="F2089" s="19">
        <v>80000</v>
      </c>
      <c r="G2089" s="19">
        <v>114030</v>
      </c>
      <c r="H2089" s="20">
        <v>-34030</v>
      </c>
    </row>
    <row r="2090" spans="1:8" x14ac:dyDescent="0.25">
      <c r="A2090" s="18" t="s">
        <v>0</v>
      </c>
      <c r="B2090" s="17" t="s">
        <v>42</v>
      </c>
      <c r="C2090" s="17" t="s">
        <v>0</v>
      </c>
      <c r="D2090" s="17" t="s">
        <v>0</v>
      </c>
      <c r="E2090" s="17" t="s">
        <v>0</v>
      </c>
      <c r="F2090" s="19">
        <f>F2089+F2088+F2087+F2086+F2085+F2084</f>
        <v>1581700</v>
      </c>
      <c r="G2090" s="19">
        <f>G2089+G2088+G2087+G2086+G2085+G2084</f>
        <v>1698813.48</v>
      </c>
      <c r="H2090" s="20">
        <f>H2089+H2088+H2087+H2086+H2085+H2084</f>
        <v>-117113.47999999998</v>
      </c>
    </row>
    <row r="2091" spans="1:8" x14ac:dyDescent="0.25">
      <c r="A2091" s="18" t="s">
        <v>0</v>
      </c>
      <c r="B2091" s="17" t="s">
        <v>43</v>
      </c>
      <c r="C2091" s="17" t="s">
        <v>0</v>
      </c>
      <c r="D2091" s="17" t="s">
        <v>0</v>
      </c>
      <c r="E2091" s="17" t="s">
        <v>0</v>
      </c>
      <c r="F2091" s="19">
        <f>F2090-F2083</f>
        <v>-23217300</v>
      </c>
      <c r="G2091" s="19">
        <f>G2090-G2083</f>
        <v>-24843500.130000003</v>
      </c>
      <c r="H2091" s="20">
        <f>H2090-H2083</f>
        <v>1626200.1299999971</v>
      </c>
    </row>
    <row r="2092" spans="1:8" x14ac:dyDescent="0.25">
      <c r="A2092" s="16" t="s">
        <v>2377</v>
      </c>
      <c r="B2092" s="17" t="s">
        <v>984</v>
      </c>
      <c r="C2092" s="17" t="s">
        <v>0</v>
      </c>
      <c r="D2092" s="17" t="s">
        <v>0</v>
      </c>
      <c r="E2092" s="17" t="s">
        <v>0</v>
      </c>
      <c r="F2092" s="8"/>
      <c r="G2092" s="8"/>
      <c r="H2092" s="9"/>
    </row>
    <row r="2093" spans="1:8" x14ac:dyDescent="0.25">
      <c r="A2093" s="18" t="s">
        <v>2378</v>
      </c>
      <c r="B2093" s="17" t="s">
        <v>99</v>
      </c>
      <c r="C2093" s="17" t="s">
        <v>19</v>
      </c>
      <c r="D2093" s="17" t="s">
        <v>4410</v>
      </c>
      <c r="E2093" s="17" t="s">
        <v>4437</v>
      </c>
      <c r="F2093" s="19">
        <v>40000</v>
      </c>
      <c r="G2093" s="19">
        <v>0</v>
      </c>
      <c r="H2093" s="20">
        <v>40000</v>
      </c>
    </row>
    <row r="2094" spans="1:8" x14ac:dyDescent="0.25">
      <c r="A2094" s="18" t="s">
        <v>2379</v>
      </c>
      <c r="B2094" s="17" t="s">
        <v>101</v>
      </c>
      <c r="C2094" s="17" t="s">
        <v>19</v>
      </c>
      <c r="D2094" s="17" t="s">
        <v>4410</v>
      </c>
      <c r="E2094" s="17" t="s">
        <v>4437</v>
      </c>
      <c r="F2094" s="19">
        <v>187000</v>
      </c>
      <c r="G2094" s="19">
        <v>4143.99</v>
      </c>
      <c r="H2094" s="20">
        <v>182856.01</v>
      </c>
    </row>
    <row r="2095" spans="1:8" x14ac:dyDescent="0.25">
      <c r="A2095" s="18" t="s">
        <v>2380</v>
      </c>
      <c r="B2095" s="17" t="s">
        <v>2381</v>
      </c>
      <c r="C2095" s="17" t="s">
        <v>243</v>
      </c>
      <c r="D2095" s="17" t="s">
        <v>4410</v>
      </c>
      <c r="E2095" s="17" t="s">
        <v>4437</v>
      </c>
      <c r="F2095" s="19">
        <v>50000</v>
      </c>
      <c r="G2095" s="19">
        <v>22714.67</v>
      </c>
      <c r="H2095" s="20">
        <v>27285.33</v>
      </c>
    </row>
    <row r="2096" spans="1:8" x14ac:dyDescent="0.25">
      <c r="A2096" s="18" t="s">
        <v>0</v>
      </c>
      <c r="B2096" s="17" t="s">
        <v>38</v>
      </c>
      <c r="C2096" s="17" t="s">
        <v>0</v>
      </c>
      <c r="D2096" s="17" t="s">
        <v>0</v>
      </c>
      <c r="E2096" s="17" t="s">
        <v>0</v>
      </c>
      <c r="F2096" s="19">
        <f>F2095+F2094+F2093</f>
        <v>277000</v>
      </c>
      <c r="G2096" s="19">
        <f>G2095+G2094+G2093</f>
        <v>26858.659999999996</v>
      </c>
      <c r="H2096" s="20">
        <f>H2095+H2094+H2093</f>
        <v>250141.34000000003</v>
      </c>
    </row>
    <row r="2097" spans="1:8" x14ac:dyDescent="0.25">
      <c r="A2097" s="18" t="s">
        <v>0</v>
      </c>
      <c r="B2097" s="17" t="s">
        <v>42</v>
      </c>
      <c r="C2097" s="17" t="s">
        <v>0</v>
      </c>
      <c r="D2097" s="17" t="s">
        <v>0</v>
      </c>
      <c r="E2097" s="17" t="s">
        <v>0</v>
      </c>
      <c r="F2097" s="19">
        <f>0</f>
        <v>0</v>
      </c>
      <c r="G2097" s="19">
        <f>0</f>
        <v>0</v>
      </c>
      <c r="H2097" s="20">
        <f>0</f>
        <v>0</v>
      </c>
    </row>
    <row r="2098" spans="1:8" x14ac:dyDescent="0.25">
      <c r="A2098" s="18" t="s">
        <v>0</v>
      </c>
      <c r="B2098" s="17" t="s">
        <v>43</v>
      </c>
      <c r="C2098" s="17" t="s">
        <v>0</v>
      </c>
      <c r="D2098" s="17" t="s">
        <v>0</v>
      </c>
      <c r="E2098" s="17" t="s">
        <v>0</v>
      </c>
      <c r="F2098" s="19">
        <f>F2097-F2096</f>
        <v>-277000</v>
      </c>
      <c r="G2098" s="19">
        <f>G2097-G2096</f>
        <v>-26858.659999999996</v>
      </c>
      <c r="H2098" s="20">
        <f>H2097-H2096</f>
        <v>-250141.34000000003</v>
      </c>
    </row>
    <row r="2099" spans="1:8" x14ac:dyDescent="0.25">
      <c r="A2099" s="14" t="s">
        <v>2382</v>
      </c>
      <c r="B2099" s="15" t="s">
        <v>2383</v>
      </c>
      <c r="C2099" s="15" t="s">
        <v>0</v>
      </c>
      <c r="D2099" s="15" t="s">
        <v>0</v>
      </c>
      <c r="E2099" s="15" t="s">
        <v>0</v>
      </c>
      <c r="F2099" s="8"/>
      <c r="G2099" s="8"/>
      <c r="H2099" s="9"/>
    </row>
    <row r="2100" spans="1:8" x14ac:dyDescent="0.25">
      <c r="A2100" s="16" t="s">
        <v>2384</v>
      </c>
      <c r="B2100" s="17" t="s">
        <v>2385</v>
      </c>
      <c r="C2100" s="17" t="s">
        <v>0</v>
      </c>
      <c r="D2100" s="17" t="s">
        <v>0</v>
      </c>
      <c r="E2100" s="17" t="s">
        <v>0</v>
      </c>
      <c r="F2100" s="8"/>
      <c r="G2100" s="8"/>
      <c r="H2100" s="9"/>
    </row>
    <row r="2101" spans="1:8" x14ac:dyDescent="0.25">
      <c r="A2101" s="18" t="s">
        <v>2386</v>
      </c>
      <c r="B2101" s="17" t="s">
        <v>487</v>
      </c>
      <c r="C2101" s="17" t="s">
        <v>48</v>
      </c>
      <c r="D2101" s="17" t="s">
        <v>4410</v>
      </c>
      <c r="E2101" s="17" t="s">
        <v>4437</v>
      </c>
      <c r="F2101" s="19">
        <v>400000</v>
      </c>
      <c r="G2101" s="19">
        <v>0</v>
      </c>
      <c r="H2101" s="20">
        <v>400000</v>
      </c>
    </row>
    <row r="2102" spans="1:8" x14ac:dyDescent="0.25">
      <c r="A2102" s="18" t="s">
        <v>2387</v>
      </c>
      <c r="B2102" s="17" t="s">
        <v>2388</v>
      </c>
      <c r="C2102" s="17" t="s">
        <v>48</v>
      </c>
      <c r="D2102" s="17" t="s">
        <v>4410</v>
      </c>
      <c r="E2102" s="17" t="s">
        <v>4437</v>
      </c>
      <c r="F2102" s="19">
        <v>0</v>
      </c>
      <c r="G2102" s="19">
        <v>1356901.49</v>
      </c>
      <c r="H2102" s="20">
        <v>-1356901.49</v>
      </c>
    </row>
    <row r="2103" spans="1:8" x14ac:dyDescent="0.25">
      <c r="A2103" s="18" t="s">
        <v>2389</v>
      </c>
      <c r="B2103" s="17" t="s">
        <v>1801</v>
      </c>
      <c r="C2103" s="17" t="s">
        <v>475</v>
      </c>
      <c r="D2103" s="17" t="s">
        <v>4410</v>
      </c>
      <c r="E2103" s="17" t="s">
        <v>4437</v>
      </c>
      <c r="F2103" s="19">
        <v>4900000</v>
      </c>
      <c r="G2103" s="19">
        <v>0</v>
      </c>
      <c r="H2103" s="20">
        <v>4900000</v>
      </c>
    </row>
    <row r="2104" spans="1:8" x14ac:dyDescent="0.25">
      <c r="A2104" s="18" t="s">
        <v>2390</v>
      </c>
      <c r="B2104" s="17" t="s">
        <v>2269</v>
      </c>
      <c r="C2104" s="17" t="s">
        <v>243</v>
      </c>
      <c r="D2104" s="17" t="s">
        <v>4410</v>
      </c>
      <c r="E2104" s="17" t="s">
        <v>4437</v>
      </c>
      <c r="F2104" s="19">
        <v>100</v>
      </c>
      <c r="G2104" s="19">
        <v>0</v>
      </c>
      <c r="H2104" s="20">
        <v>100</v>
      </c>
    </row>
    <row r="2105" spans="1:8" x14ac:dyDescent="0.25">
      <c r="A2105" s="18" t="s">
        <v>2391</v>
      </c>
      <c r="B2105" s="17" t="s">
        <v>2392</v>
      </c>
      <c r="C2105" s="17" t="s">
        <v>243</v>
      </c>
      <c r="D2105" s="17" t="s">
        <v>4410</v>
      </c>
      <c r="E2105" s="17" t="s">
        <v>4437</v>
      </c>
      <c r="F2105" s="19">
        <v>0</v>
      </c>
      <c r="G2105" s="19">
        <v>2921262.57</v>
      </c>
      <c r="H2105" s="20">
        <v>-2921262.57</v>
      </c>
    </row>
    <row r="2106" spans="1:8" x14ac:dyDescent="0.25">
      <c r="A2106" s="18" t="s">
        <v>0</v>
      </c>
      <c r="B2106" s="17" t="s">
        <v>38</v>
      </c>
      <c r="C2106" s="17" t="s">
        <v>0</v>
      </c>
      <c r="D2106" s="17" t="s">
        <v>0</v>
      </c>
      <c r="E2106" s="17" t="s">
        <v>0</v>
      </c>
      <c r="F2106" s="19">
        <f>F2105+F2104+F2103+F2102+F2101</f>
        <v>5300100</v>
      </c>
      <c r="G2106" s="19">
        <f>G2105+G2104+G2103+G2102+G2101</f>
        <v>4278164.0599999996</v>
      </c>
      <c r="H2106" s="20">
        <f>H2105+H2104+H2103+H2102+H2101</f>
        <v>1021935.9400000002</v>
      </c>
    </row>
    <row r="2107" spans="1:8" x14ac:dyDescent="0.25">
      <c r="A2107" s="18" t="s">
        <v>2393</v>
      </c>
      <c r="B2107" s="17" t="s">
        <v>385</v>
      </c>
      <c r="C2107" s="17" t="s">
        <v>368</v>
      </c>
      <c r="D2107" s="17" t="s">
        <v>4410</v>
      </c>
      <c r="E2107" s="17" t="s">
        <v>4437</v>
      </c>
      <c r="F2107" s="19">
        <v>100</v>
      </c>
      <c r="G2107" s="19">
        <v>157.44999999999999</v>
      </c>
      <c r="H2107" s="20">
        <v>-57.45</v>
      </c>
    </row>
    <row r="2108" spans="1:8" x14ac:dyDescent="0.25">
      <c r="A2108" s="18" t="s">
        <v>2394</v>
      </c>
      <c r="B2108" s="17" t="s">
        <v>2395</v>
      </c>
      <c r="C2108" s="17" t="s">
        <v>368</v>
      </c>
      <c r="D2108" s="17" t="s">
        <v>4410</v>
      </c>
      <c r="E2108" s="17" t="s">
        <v>4437</v>
      </c>
      <c r="F2108" s="19">
        <v>0</v>
      </c>
      <c r="G2108" s="19">
        <v>0</v>
      </c>
      <c r="H2108" s="20">
        <v>0</v>
      </c>
    </row>
    <row r="2109" spans="1:8" x14ac:dyDescent="0.25">
      <c r="A2109" s="18" t="s">
        <v>0</v>
      </c>
      <c r="B2109" s="17" t="s">
        <v>42</v>
      </c>
      <c r="C2109" s="17" t="s">
        <v>0</v>
      </c>
      <c r="D2109" s="17" t="s">
        <v>0</v>
      </c>
      <c r="E2109" s="17" t="s">
        <v>0</v>
      </c>
      <c r="F2109" s="19">
        <f>F2108+F2107</f>
        <v>100</v>
      </c>
      <c r="G2109" s="19">
        <f>G2108+G2107</f>
        <v>157.44999999999999</v>
      </c>
      <c r="H2109" s="20">
        <f>H2108+H2107</f>
        <v>-57.45</v>
      </c>
    </row>
    <row r="2110" spans="1:8" x14ac:dyDescent="0.25">
      <c r="A2110" s="18" t="s">
        <v>0</v>
      </c>
      <c r="B2110" s="17" t="s">
        <v>43</v>
      </c>
      <c r="C2110" s="17" t="s">
        <v>0</v>
      </c>
      <c r="D2110" s="17" t="s">
        <v>0</v>
      </c>
      <c r="E2110" s="17" t="s">
        <v>0</v>
      </c>
      <c r="F2110" s="19">
        <f>F2109-F2106</f>
        <v>-5300000</v>
      </c>
      <c r="G2110" s="19">
        <f>G2109-G2106</f>
        <v>-4278006.6099999994</v>
      </c>
      <c r="H2110" s="20">
        <f>H2109-H2106</f>
        <v>-1021993.3900000001</v>
      </c>
    </row>
    <row r="2111" spans="1:8" x14ac:dyDescent="0.25">
      <c r="A2111" s="16" t="s">
        <v>2396</v>
      </c>
      <c r="B2111" s="17" t="s">
        <v>2397</v>
      </c>
      <c r="C2111" s="17" t="s">
        <v>0</v>
      </c>
      <c r="D2111" s="17" t="s">
        <v>0</v>
      </c>
      <c r="E2111" s="17" t="s">
        <v>0</v>
      </c>
      <c r="F2111" s="8"/>
      <c r="G2111" s="8"/>
      <c r="H2111" s="9"/>
    </row>
    <row r="2112" spans="1:8" x14ac:dyDescent="0.25">
      <c r="A2112" s="18" t="s">
        <v>2398</v>
      </c>
      <c r="B2112" s="17" t="s">
        <v>1799</v>
      </c>
      <c r="C2112" s="17" t="s">
        <v>48</v>
      </c>
      <c r="D2112" s="17" t="s">
        <v>4410</v>
      </c>
      <c r="E2112" s="17" t="s">
        <v>4437</v>
      </c>
      <c r="F2112" s="19">
        <v>200000</v>
      </c>
      <c r="G2112" s="19">
        <v>0</v>
      </c>
      <c r="H2112" s="20">
        <v>200000</v>
      </c>
    </row>
    <row r="2113" spans="1:8" x14ac:dyDescent="0.25">
      <c r="A2113" s="18" t="s">
        <v>2399</v>
      </c>
      <c r="B2113" s="17" t="s">
        <v>2400</v>
      </c>
      <c r="C2113" s="17" t="s">
        <v>48</v>
      </c>
      <c r="D2113" s="17" t="s">
        <v>4410</v>
      </c>
      <c r="E2113" s="17" t="s">
        <v>4437</v>
      </c>
      <c r="F2113" s="19">
        <v>0</v>
      </c>
      <c r="G2113" s="19">
        <v>63505.27</v>
      </c>
      <c r="H2113" s="20">
        <v>-63505.27</v>
      </c>
    </row>
    <row r="2114" spans="1:8" x14ac:dyDescent="0.25">
      <c r="A2114" s="18" t="s">
        <v>2401</v>
      </c>
      <c r="B2114" s="17" t="s">
        <v>2402</v>
      </c>
      <c r="C2114" s="17" t="s">
        <v>48</v>
      </c>
      <c r="D2114" s="17" t="s">
        <v>4410</v>
      </c>
      <c r="E2114" s="17" t="s">
        <v>4437</v>
      </c>
      <c r="F2114" s="19">
        <v>0</v>
      </c>
      <c r="G2114" s="19">
        <v>26480.639999999999</v>
      </c>
      <c r="H2114" s="20">
        <v>-26480.639999999999</v>
      </c>
    </row>
    <row r="2115" spans="1:8" x14ac:dyDescent="0.25">
      <c r="A2115" s="18" t="s">
        <v>2403</v>
      </c>
      <c r="B2115" s="17" t="s">
        <v>1801</v>
      </c>
      <c r="C2115" s="17" t="s">
        <v>475</v>
      </c>
      <c r="D2115" s="17" t="s">
        <v>4410</v>
      </c>
      <c r="E2115" s="17" t="s">
        <v>4437</v>
      </c>
      <c r="F2115" s="19">
        <v>200000</v>
      </c>
      <c r="G2115" s="19">
        <v>0</v>
      </c>
      <c r="H2115" s="20">
        <v>200000</v>
      </c>
    </row>
    <row r="2116" spans="1:8" x14ac:dyDescent="0.25">
      <c r="A2116" s="18" t="s">
        <v>2404</v>
      </c>
      <c r="B2116" s="17" t="s">
        <v>2405</v>
      </c>
      <c r="C2116" s="17" t="s">
        <v>475</v>
      </c>
      <c r="D2116" s="17" t="s">
        <v>4410</v>
      </c>
      <c r="E2116" s="17" t="s">
        <v>4437</v>
      </c>
      <c r="F2116" s="19">
        <v>0</v>
      </c>
      <c r="G2116" s="19">
        <v>2770.5</v>
      </c>
      <c r="H2116" s="20">
        <v>-2770.5</v>
      </c>
    </row>
    <row r="2117" spans="1:8" x14ac:dyDescent="0.25">
      <c r="A2117" s="18" t="s">
        <v>2406</v>
      </c>
      <c r="B2117" s="17" t="s">
        <v>2400</v>
      </c>
      <c r="C2117" s="17" t="s">
        <v>475</v>
      </c>
      <c r="D2117" s="17" t="s">
        <v>4410</v>
      </c>
      <c r="E2117" s="17" t="s">
        <v>4437</v>
      </c>
      <c r="F2117" s="19">
        <v>0</v>
      </c>
      <c r="G2117" s="19">
        <v>139844.82999999999</v>
      </c>
      <c r="H2117" s="20">
        <v>-139844.82999999999</v>
      </c>
    </row>
    <row r="2118" spans="1:8" x14ac:dyDescent="0.25">
      <c r="A2118" s="18" t="s">
        <v>2407</v>
      </c>
      <c r="B2118" s="17" t="s">
        <v>2402</v>
      </c>
      <c r="C2118" s="17" t="s">
        <v>475</v>
      </c>
      <c r="D2118" s="17" t="s">
        <v>4410</v>
      </c>
      <c r="E2118" s="17" t="s">
        <v>4437</v>
      </c>
      <c r="F2118" s="19">
        <v>0</v>
      </c>
      <c r="G2118" s="19">
        <v>6300</v>
      </c>
      <c r="H2118" s="20">
        <v>-6300</v>
      </c>
    </row>
    <row r="2119" spans="1:8" x14ac:dyDescent="0.25">
      <c r="A2119" s="18" t="s">
        <v>2408</v>
      </c>
      <c r="B2119" s="17" t="s">
        <v>1778</v>
      </c>
      <c r="C2119" s="17" t="s">
        <v>243</v>
      </c>
      <c r="D2119" s="17" t="s">
        <v>4410</v>
      </c>
      <c r="E2119" s="17" t="s">
        <v>4437</v>
      </c>
      <c r="F2119" s="19">
        <v>150000</v>
      </c>
      <c r="G2119" s="19">
        <v>0</v>
      </c>
      <c r="H2119" s="20">
        <v>150000</v>
      </c>
    </row>
    <row r="2120" spans="1:8" x14ac:dyDescent="0.25">
      <c r="A2120" s="18" t="s">
        <v>2409</v>
      </c>
      <c r="B2120" s="17" t="s">
        <v>2405</v>
      </c>
      <c r="C2120" s="17" t="s">
        <v>243</v>
      </c>
      <c r="D2120" s="17" t="s">
        <v>4410</v>
      </c>
      <c r="E2120" s="17" t="s">
        <v>4437</v>
      </c>
      <c r="F2120" s="19">
        <v>0</v>
      </c>
      <c r="G2120" s="19">
        <v>10237.48</v>
      </c>
      <c r="H2120" s="20">
        <v>-10237.48</v>
      </c>
    </row>
    <row r="2121" spans="1:8" x14ac:dyDescent="0.25">
      <c r="A2121" s="18" t="s">
        <v>2410</v>
      </c>
      <c r="B2121" s="17" t="s">
        <v>2400</v>
      </c>
      <c r="C2121" s="17" t="s">
        <v>243</v>
      </c>
      <c r="D2121" s="17" t="s">
        <v>4410</v>
      </c>
      <c r="E2121" s="17" t="s">
        <v>4437</v>
      </c>
      <c r="F2121" s="19">
        <v>0</v>
      </c>
      <c r="G2121" s="19">
        <v>19679.36</v>
      </c>
      <c r="H2121" s="20">
        <v>-19679.36</v>
      </c>
    </row>
    <row r="2122" spans="1:8" x14ac:dyDescent="0.25">
      <c r="A2122" s="18" t="s">
        <v>2411</v>
      </c>
      <c r="B2122" s="17" t="s">
        <v>2402</v>
      </c>
      <c r="C2122" s="17" t="s">
        <v>243</v>
      </c>
      <c r="D2122" s="17" t="s">
        <v>4410</v>
      </c>
      <c r="E2122" s="17" t="s">
        <v>4437</v>
      </c>
      <c r="F2122" s="19">
        <v>0</v>
      </c>
      <c r="G2122" s="19">
        <v>17349.7</v>
      </c>
      <c r="H2122" s="20">
        <v>-17349.7</v>
      </c>
    </row>
    <row r="2123" spans="1:8" x14ac:dyDescent="0.25">
      <c r="A2123" s="18" t="s">
        <v>0</v>
      </c>
      <c r="B2123" s="17" t="s">
        <v>38</v>
      </c>
      <c r="C2123" s="17" t="s">
        <v>0</v>
      </c>
      <c r="D2123" s="17" t="s">
        <v>0</v>
      </c>
      <c r="E2123" s="17" t="s">
        <v>0</v>
      </c>
      <c r="F2123" s="19">
        <f>F2122+F2121+F2120+F2119+F2118+F2117+F2116+F2115+F2114+F2113+F2112</f>
        <v>550000</v>
      </c>
      <c r="G2123" s="19">
        <f>G2122+G2121+G2120+G2119+G2118+G2117+G2116+G2115+G2114+G2113+G2112</f>
        <v>286167.78000000003</v>
      </c>
      <c r="H2123" s="20">
        <f>H2122+H2121+H2120+H2119+H2118+H2117+H2116+H2115+H2114+H2113+H2112</f>
        <v>263832.22000000003</v>
      </c>
    </row>
    <row r="2124" spans="1:8" x14ac:dyDescent="0.25">
      <c r="A2124" s="18" t="s">
        <v>0</v>
      </c>
      <c r="B2124" s="17" t="s">
        <v>42</v>
      </c>
      <c r="C2124" s="17" t="s">
        <v>0</v>
      </c>
      <c r="D2124" s="17" t="s">
        <v>0</v>
      </c>
      <c r="E2124" s="17" t="s">
        <v>0</v>
      </c>
      <c r="F2124" s="19">
        <f>0</f>
        <v>0</v>
      </c>
      <c r="G2124" s="19">
        <f>0</f>
        <v>0</v>
      </c>
      <c r="H2124" s="20">
        <f>0</f>
        <v>0</v>
      </c>
    </row>
    <row r="2125" spans="1:8" x14ac:dyDescent="0.25">
      <c r="A2125" s="18" t="s">
        <v>0</v>
      </c>
      <c r="B2125" s="17" t="s">
        <v>43</v>
      </c>
      <c r="C2125" s="17" t="s">
        <v>0</v>
      </c>
      <c r="D2125" s="17" t="s">
        <v>0</v>
      </c>
      <c r="E2125" s="17" t="s">
        <v>0</v>
      </c>
      <c r="F2125" s="19">
        <f>F2124-F2123</f>
        <v>-550000</v>
      </c>
      <c r="G2125" s="19">
        <f>G2124-G2123</f>
        <v>-286167.78000000003</v>
      </c>
      <c r="H2125" s="20">
        <f>H2124-H2123</f>
        <v>-263832.22000000003</v>
      </c>
    </row>
    <row r="2126" spans="1:8" x14ac:dyDescent="0.25">
      <c r="A2126" s="16" t="s">
        <v>2412</v>
      </c>
      <c r="B2126" s="17" t="s">
        <v>2413</v>
      </c>
      <c r="C2126" s="17" t="s">
        <v>0</v>
      </c>
      <c r="D2126" s="17" t="s">
        <v>0</v>
      </c>
      <c r="E2126" s="17" t="s">
        <v>0</v>
      </c>
      <c r="F2126" s="8"/>
      <c r="G2126" s="8"/>
      <c r="H2126" s="9"/>
    </row>
    <row r="2127" spans="1:8" x14ac:dyDescent="0.25">
      <c r="A2127" s="18" t="s">
        <v>2414</v>
      </c>
      <c r="B2127" s="17" t="s">
        <v>2248</v>
      </c>
      <c r="C2127" s="17" t="s">
        <v>48</v>
      </c>
      <c r="D2127" s="17" t="s">
        <v>4410</v>
      </c>
      <c r="E2127" s="17" t="s">
        <v>4437</v>
      </c>
      <c r="F2127" s="19">
        <v>100</v>
      </c>
      <c r="G2127" s="19">
        <v>0</v>
      </c>
      <c r="H2127" s="20">
        <v>100</v>
      </c>
    </row>
    <row r="2128" spans="1:8" x14ac:dyDescent="0.25">
      <c r="A2128" s="18" t="s">
        <v>2415</v>
      </c>
      <c r="B2128" s="17" t="s">
        <v>2416</v>
      </c>
      <c r="C2128" s="17" t="s">
        <v>48</v>
      </c>
      <c r="D2128" s="17" t="s">
        <v>4410</v>
      </c>
      <c r="E2128" s="17" t="s">
        <v>4437</v>
      </c>
      <c r="F2128" s="19">
        <v>0</v>
      </c>
      <c r="G2128" s="19">
        <v>74463.429999999993</v>
      </c>
      <c r="H2128" s="20">
        <v>-74463.429999999993</v>
      </c>
    </row>
    <row r="2129" spans="1:8" x14ac:dyDescent="0.25">
      <c r="A2129" s="18" t="s">
        <v>2417</v>
      </c>
      <c r="B2129" s="17" t="s">
        <v>1801</v>
      </c>
      <c r="C2129" s="17" t="s">
        <v>475</v>
      </c>
      <c r="D2129" s="17" t="s">
        <v>4410</v>
      </c>
      <c r="E2129" s="17" t="s">
        <v>4437</v>
      </c>
      <c r="F2129" s="19">
        <v>100000</v>
      </c>
      <c r="G2129" s="19">
        <v>0</v>
      </c>
      <c r="H2129" s="20">
        <v>100000</v>
      </c>
    </row>
    <row r="2130" spans="1:8" x14ac:dyDescent="0.25">
      <c r="A2130" s="18" t="s">
        <v>2418</v>
      </c>
      <c r="B2130" s="17" t="s">
        <v>2419</v>
      </c>
      <c r="C2130" s="17" t="s">
        <v>475</v>
      </c>
      <c r="D2130" s="17" t="s">
        <v>4410</v>
      </c>
      <c r="E2130" s="17" t="s">
        <v>4437</v>
      </c>
      <c r="F2130" s="19">
        <v>0</v>
      </c>
      <c r="G2130" s="19">
        <v>27765.78</v>
      </c>
      <c r="H2130" s="20">
        <v>-27765.78</v>
      </c>
    </row>
    <row r="2131" spans="1:8" x14ac:dyDescent="0.25">
      <c r="A2131" s="18" t="s">
        <v>2420</v>
      </c>
      <c r="B2131" s="17" t="s">
        <v>2421</v>
      </c>
      <c r="C2131" s="17" t="s">
        <v>475</v>
      </c>
      <c r="D2131" s="17" t="s">
        <v>4410</v>
      </c>
      <c r="E2131" s="17" t="s">
        <v>4437</v>
      </c>
      <c r="F2131" s="19">
        <v>0</v>
      </c>
      <c r="G2131" s="19">
        <v>5967.65</v>
      </c>
      <c r="H2131" s="20">
        <v>-5967.65</v>
      </c>
    </row>
    <row r="2132" spans="1:8" x14ac:dyDescent="0.25">
      <c r="A2132" s="18" t="s">
        <v>2422</v>
      </c>
      <c r="B2132" s="17" t="s">
        <v>2269</v>
      </c>
      <c r="C2132" s="17" t="s">
        <v>243</v>
      </c>
      <c r="D2132" s="17" t="s">
        <v>4410</v>
      </c>
      <c r="E2132" s="17" t="s">
        <v>4437</v>
      </c>
      <c r="F2132" s="19">
        <v>3000000</v>
      </c>
      <c r="G2132" s="19">
        <v>0</v>
      </c>
      <c r="H2132" s="20">
        <v>3000000</v>
      </c>
    </row>
    <row r="2133" spans="1:8" x14ac:dyDescent="0.25">
      <c r="A2133" s="18" t="s">
        <v>2423</v>
      </c>
      <c r="B2133" s="17" t="s">
        <v>2419</v>
      </c>
      <c r="C2133" s="17" t="s">
        <v>243</v>
      </c>
      <c r="D2133" s="17" t="s">
        <v>4410</v>
      </c>
      <c r="E2133" s="17" t="s">
        <v>4437</v>
      </c>
      <c r="F2133" s="19">
        <v>0</v>
      </c>
      <c r="G2133" s="19">
        <v>53578.91</v>
      </c>
      <c r="H2133" s="20">
        <v>-53578.91</v>
      </c>
    </row>
    <row r="2134" spans="1:8" x14ac:dyDescent="0.25">
      <c r="A2134" s="18" t="s">
        <v>2424</v>
      </c>
      <c r="B2134" s="17" t="s">
        <v>2421</v>
      </c>
      <c r="C2134" s="17" t="s">
        <v>243</v>
      </c>
      <c r="D2134" s="17" t="s">
        <v>4410</v>
      </c>
      <c r="E2134" s="17" t="s">
        <v>4437</v>
      </c>
      <c r="F2134" s="19">
        <v>0</v>
      </c>
      <c r="G2134" s="19">
        <v>592.1</v>
      </c>
      <c r="H2134" s="20">
        <v>-592.1</v>
      </c>
    </row>
    <row r="2135" spans="1:8" x14ac:dyDescent="0.25">
      <c r="A2135" s="18" t="s">
        <v>2425</v>
      </c>
      <c r="B2135" s="17" t="s">
        <v>2416</v>
      </c>
      <c r="C2135" s="17" t="s">
        <v>243</v>
      </c>
      <c r="D2135" s="17" t="s">
        <v>4410</v>
      </c>
      <c r="E2135" s="17" t="s">
        <v>4437</v>
      </c>
      <c r="F2135" s="19">
        <v>0</v>
      </c>
      <c r="G2135" s="19">
        <v>1960790.88</v>
      </c>
      <c r="H2135" s="20">
        <v>-1960790.88</v>
      </c>
    </row>
    <row r="2136" spans="1:8" x14ac:dyDescent="0.25">
      <c r="A2136" s="18" t="s">
        <v>2426</v>
      </c>
      <c r="B2136" s="17" t="s">
        <v>1778</v>
      </c>
      <c r="C2136" s="17" t="s">
        <v>243</v>
      </c>
      <c r="D2136" s="17" t="s">
        <v>4410</v>
      </c>
      <c r="E2136" s="17" t="s">
        <v>4437</v>
      </c>
      <c r="F2136" s="19">
        <v>50000</v>
      </c>
      <c r="G2136" s="19">
        <v>0</v>
      </c>
      <c r="H2136" s="20">
        <v>50000</v>
      </c>
    </row>
    <row r="2137" spans="1:8" x14ac:dyDescent="0.25">
      <c r="A2137" s="18" t="s">
        <v>0</v>
      </c>
      <c r="B2137" s="17" t="s">
        <v>38</v>
      </c>
      <c r="C2137" s="17" t="s">
        <v>0</v>
      </c>
      <c r="D2137" s="17" t="s">
        <v>0</v>
      </c>
      <c r="E2137" s="17" t="s">
        <v>0</v>
      </c>
      <c r="F2137" s="19">
        <f>F2136+F2135+F2134+F2133+F2132+F2131+F2130+F2129+F2128+F2127</f>
        <v>3150100</v>
      </c>
      <c r="G2137" s="19">
        <f>G2136+G2135+G2134+G2133+G2132+G2131+G2130+G2129+G2128+G2127</f>
        <v>2123158.75</v>
      </c>
      <c r="H2137" s="20">
        <f>H2136+H2135+H2134+H2133+H2132+H2131+H2130+H2129+H2128+H2127</f>
        <v>1026941.2500000002</v>
      </c>
    </row>
    <row r="2138" spans="1:8" x14ac:dyDescent="0.25">
      <c r="A2138" s="18" t="s">
        <v>0</v>
      </c>
      <c r="B2138" s="17" t="s">
        <v>42</v>
      </c>
      <c r="C2138" s="17" t="s">
        <v>0</v>
      </c>
      <c r="D2138" s="17" t="s">
        <v>0</v>
      </c>
      <c r="E2138" s="17" t="s">
        <v>0</v>
      </c>
      <c r="F2138" s="19">
        <f>0</f>
        <v>0</v>
      </c>
      <c r="G2138" s="19">
        <f>0</f>
        <v>0</v>
      </c>
      <c r="H2138" s="20">
        <f>0</f>
        <v>0</v>
      </c>
    </row>
    <row r="2139" spans="1:8" x14ac:dyDescent="0.25">
      <c r="A2139" s="18" t="s">
        <v>0</v>
      </c>
      <c r="B2139" s="17" t="s">
        <v>43</v>
      </c>
      <c r="C2139" s="17" t="s">
        <v>0</v>
      </c>
      <c r="D2139" s="17" t="s">
        <v>0</v>
      </c>
      <c r="E2139" s="17" t="s">
        <v>0</v>
      </c>
      <c r="F2139" s="19">
        <f>F2138-F2137</f>
        <v>-3150100</v>
      </c>
      <c r="G2139" s="19">
        <f>G2138-G2137</f>
        <v>-2123158.75</v>
      </c>
      <c r="H2139" s="20">
        <f>H2138-H2137</f>
        <v>-1026941.2500000002</v>
      </c>
    </row>
    <row r="2140" spans="1:8" x14ac:dyDescent="0.25">
      <c r="A2140" s="16" t="s">
        <v>2427</v>
      </c>
      <c r="B2140" s="17" t="s">
        <v>2428</v>
      </c>
      <c r="C2140" s="17" t="s">
        <v>0</v>
      </c>
      <c r="D2140" s="17" t="s">
        <v>0</v>
      </c>
      <c r="E2140" s="17" t="s">
        <v>0</v>
      </c>
      <c r="F2140" s="8"/>
      <c r="G2140" s="8"/>
      <c r="H2140" s="9"/>
    </row>
    <row r="2141" spans="1:8" x14ac:dyDescent="0.25">
      <c r="A2141" s="18" t="s">
        <v>2429</v>
      </c>
      <c r="B2141" s="17" t="s">
        <v>1801</v>
      </c>
      <c r="C2141" s="17" t="s">
        <v>475</v>
      </c>
      <c r="D2141" s="17" t="s">
        <v>4410</v>
      </c>
      <c r="E2141" s="17" t="s">
        <v>4437</v>
      </c>
      <c r="F2141" s="19">
        <v>110000</v>
      </c>
      <c r="G2141" s="19">
        <v>0</v>
      </c>
      <c r="H2141" s="20">
        <v>110000</v>
      </c>
    </row>
    <row r="2142" spans="1:8" x14ac:dyDescent="0.25">
      <c r="A2142" s="18" t="s">
        <v>2430</v>
      </c>
      <c r="B2142" s="17" t="s">
        <v>2431</v>
      </c>
      <c r="C2142" s="17" t="s">
        <v>475</v>
      </c>
      <c r="D2142" s="17" t="s">
        <v>4410</v>
      </c>
      <c r="E2142" s="17" t="s">
        <v>4437</v>
      </c>
      <c r="F2142" s="19">
        <v>0</v>
      </c>
      <c r="G2142" s="19">
        <v>12797.94</v>
      </c>
      <c r="H2142" s="20">
        <v>-12797.94</v>
      </c>
    </row>
    <row r="2143" spans="1:8" x14ac:dyDescent="0.25">
      <c r="A2143" s="18" t="s">
        <v>2432</v>
      </c>
      <c r="B2143" s="17" t="s">
        <v>2433</v>
      </c>
      <c r="C2143" s="17" t="s">
        <v>475</v>
      </c>
      <c r="D2143" s="17" t="s">
        <v>4410</v>
      </c>
      <c r="E2143" s="17" t="s">
        <v>4437</v>
      </c>
      <c r="F2143" s="19">
        <v>0</v>
      </c>
      <c r="G2143" s="19">
        <v>350</v>
      </c>
      <c r="H2143" s="20">
        <v>-350</v>
      </c>
    </row>
    <row r="2144" spans="1:8" x14ac:dyDescent="0.25">
      <c r="A2144" s="18" t="s">
        <v>2434</v>
      </c>
      <c r="B2144" s="17" t="s">
        <v>2435</v>
      </c>
      <c r="C2144" s="17" t="s">
        <v>475</v>
      </c>
      <c r="D2144" s="17" t="s">
        <v>4410</v>
      </c>
      <c r="E2144" s="17" t="s">
        <v>4437</v>
      </c>
      <c r="F2144" s="19">
        <v>0</v>
      </c>
      <c r="G2144" s="19">
        <v>7446</v>
      </c>
      <c r="H2144" s="20">
        <v>-7446</v>
      </c>
    </row>
    <row r="2145" spans="1:8" x14ac:dyDescent="0.25">
      <c r="A2145" s="18" t="s">
        <v>2436</v>
      </c>
      <c r="B2145" s="17" t="s">
        <v>2437</v>
      </c>
      <c r="C2145" s="17" t="s">
        <v>475</v>
      </c>
      <c r="D2145" s="17" t="s">
        <v>4410</v>
      </c>
      <c r="E2145" s="17" t="s">
        <v>4437</v>
      </c>
      <c r="F2145" s="19">
        <v>0</v>
      </c>
      <c r="G2145" s="19">
        <v>300</v>
      </c>
      <c r="H2145" s="20">
        <v>-300</v>
      </c>
    </row>
    <row r="2146" spans="1:8" x14ac:dyDescent="0.25">
      <c r="A2146" s="18" t="s">
        <v>2438</v>
      </c>
      <c r="B2146" s="17" t="s">
        <v>2439</v>
      </c>
      <c r="C2146" s="17" t="s">
        <v>475</v>
      </c>
      <c r="D2146" s="17" t="s">
        <v>4410</v>
      </c>
      <c r="E2146" s="17" t="s">
        <v>4437</v>
      </c>
      <c r="F2146" s="19">
        <v>0</v>
      </c>
      <c r="G2146" s="19">
        <v>2870</v>
      </c>
      <c r="H2146" s="20">
        <v>-2870</v>
      </c>
    </row>
    <row r="2147" spans="1:8" x14ac:dyDescent="0.25">
      <c r="A2147" s="18" t="s">
        <v>2440</v>
      </c>
      <c r="B2147" s="17" t="s">
        <v>2441</v>
      </c>
      <c r="C2147" s="17" t="s">
        <v>475</v>
      </c>
      <c r="D2147" s="17" t="s">
        <v>4410</v>
      </c>
      <c r="E2147" s="17" t="s">
        <v>4437</v>
      </c>
      <c r="F2147" s="19">
        <v>0</v>
      </c>
      <c r="G2147" s="19">
        <v>14080.8</v>
      </c>
      <c r="H2147" s="20">
        <v>-14080.8</v>
      </c>
    </row>
    <row r="2148" spans="1:8" x14ac:dyDescent="0.25">
      <c r="A2148" s="18" t="s">
        <v>2442</v>
      </c>
      <c r="B2148" s="17" t="s">
        <v>2443</v>
      </c>
      <c r="C2148" s="17" t="s">
        <v>475</v>
      </c>
      <c r="D2148" s="17" t="s">
        <v>4410</v>
      </c>
      <c r="E2148" s="17" t="s">
        <v>4437</v>
      </c>
      <c r="F2148" s="19">
        <v>0</v>
      </c>
      <c r="G2148" s="19">
        <v>6365.04</v>
      </c>
      <c r="H2148" s="20">
        <v>-6365.04</v>
      </c>
    </row>
    <row r="2149" spans="1:8" x14ac:dyDescent="0.25">
      <c r="A2149" s="18" t="s">
        <v>2444</v>
      </c>
      <c r="B2149" s="17" t="s">
        <v>2445</v>
      </c>
      <c r="C2149" s="17" t="s">
        <v>475</v>
      </c>
      <c r="D2149" s="17" t="s">
        <v>4410</v>
      </c>
      <c r="E2149" s="17" t="s">
        <v>4437</v>
      </c>
      <c r="F2149" s="19">
        <v>0</v>
      </c>
      <c r="G2149" s="19">
        <v>63249.72</v>
      </c>
      <c r="H2149" s="20">
        <v>-63249.72</v>
      </c>
    </row>
    <row r="2150" spans="1:8" x14ac:dyDescent="0.25">
      <c r="A2150" s="18" t="s">
        <v>2446</v>
      </c>
      <c r="B2150" s="17" t="s">
        <v>2447</v>
      </c>
      <c r="C2150" s="17" t="s">
        <v>475</v>
      </c>
      <c r="D2150" s="17" t="s">
        <v>4410</v>
      </c>
      <c r="E2150" s="17" t="s">
        <v>4437</v>
      </c>
      <c r="F2150" s="19">
        <v>0</v>
      </c>
      <c r="G2150" s="19">
        <v>440</v>
      </c>
      <c r="H2150" s="20">
        <v>-440</v>
      </c>
    </row>
    <row r="2151" spans="1:8" x14ac:dyDescent="0.25">
      <c r="A2151" s="18" t="s">
        <v>2448</v>
      </c>
      <c r="B2151" s="17" t="s">
        <v>2269</v>
      </c>
      <c r="C2151" s="17" t="s">
        <v>243</v>
      </c>
      <c r="D2151" s="17" t="s">
        <v>4410</v>
      </c>
      <c r="E2151" s="17" t="s">
        <v>4437</v>
      </c>
      <c r="F2151" s="19">
        <v>100</v>
      </c>
      <c r="G2151" s="19">
        <v>0</v>
      </c>
      <c r="H2151" s="20">
        <v>100</v>
      </c>
    </row>
    <row r="2152" spans="1:8" x14ac:dyDescent="0.25">
      <c r="A2152" s="18" t="s">
        <v>2449</v>
      </c>
      <c r="B2152" s="17" t="s">
        <v>2431</v>
      </c>
      <c r="C2152" s="17" t="s">
        <v>243</v>
      </c>
      <c r="D2152" s="17" t="s">
        <v>4410</v>
      </c>
      <c r="E2152" s="17" t="s">
        <v>4437</v>
      </c>
      <c r="F2152" s="19">
        <v>0</v>
      </c>
      <c r="G2152" s="19">
        <v>4271.8599999999997</v>
      </c>
      <c r="H2152" s="20">
        <v>-4271.8599999999997</v>
      </c>
    </row>
    <row r="2153" spans="1:8" x14ac:dyDescent="0.25">
      <c r="A2153" s="18" t="s">
        <v>2450</v>
      </c>
      <c r="B2153" s="17" t="s">
        <v>2435</v>
      </c>
      <c r="C2153" s="17" t="s">
        <v>243</v>
      </c>
      <c r="D2153" s="17" t="s">
        <v>4410</v>
      </c>
      <c r="E2153" s="17" t="s">
        <v>4437</v>
      </c>
      <c r="F2153" s="19">
        <v>0</v>
      </c>
      <c r="G2153" s="19">
        <v>1515.2</v>
      </c>
      <c r="H2153" s="20">
        <v>-1515.2</v>
      </c>
    </row>
    <row r="2154" spans="1:8" x14ac:dyDescent="0.25">
      <c r="A2154" s="18" t="s">
        <v>2451</v>
      </c>
      <c r="B2154" s="17" t="s">
        <v>2441</v>
      </c>
      <c r="C2154" s="17" t="s">
        <v>243</v>
      </c>
      <c r="D2154" s="17" t="s">
        <v>4410</v>
      </c>
      <c r="E2154" s="17" t="s">
        <v>4437</v>
      </c>
      <c r="F2154" s="19">
        <v>0</v>
      </c>
      <c r="G2154" s="19">
        <v>2715.44</v>
      </c>
      <c r="H2154" s="20">
        <v>-2715.44</v>
      </c>
    </row>
    <row r="2155" spans="1:8" x14ac:dyDescent="0.25">
      <c r="A2155" s="18" t="s">
        <v>2452</v>
      </c>
      <c r="B2155" s="17" t="s">
        <v>2447</v>
      </c>
      <c r="C2155" s="17" t="s">
        <v>243</v>
      </c>
      <c r="D2155" s="17" t="s">
        <v>4410</v>
      </c>
      <c r="E2155" s="17" t="s">
        <v>4437</v>
      </c>
      <c r="F2155" s="19">
        <v>0</v>
      </c>
      <c r="G2155" s="19">
        <v>2061</v>
      </c>
      <c r="H2155" s="20">
        <v>-2061</v>
      </c>
    </row>
    <row r="2156" spans="1:8" x14ac:dyDescent="0.25">
      <c r="A2156" s="18" t="s">
        <v>2453</v>
      </c>
      <c r="B2156" s="17" t="s">
        <v>1778</v>
      </c>
      <c r="C2156" s="17" t="s">
        <v>243</v>
      </c>
      <c r="D2156" s="17" t="s">
        <v>4410</v>
      </c>
      <c r="E2156" s="17" t="s">
        <v>4437</v>
      </c>
      <c r="F2156" s="19">
        <v>100000</v>
      </c>
      <c r="G2156" s="19">
        <v>0</v>
      </c>
      <c r="H2156" s="20">
        <v>100000</v>
      </c>
    </row>
    <row r="2157" spans="1:8" x14ac:dyDescent="0.25">
      <c r="A2157" s="18" t="s">
        <v>2454</v>
      </c>
      <c r="B2157" s="17" t="s">
        <v>2431</v>
      </c>
      <c r="C2157" s="17" t="s">
        <v>243</v>
      </c>
      <c r="D2157" s="17" t="s">
        <v>4410</v>
      </c>
      <c r="E2157" s="17" t="s">
        <v>4437</v>
      </c>
      <c r="F2157" s="19">
        <v>0</v>
      </c>
      <c r="G2157" s="19">
        <v>1277.96</v>
      </c>
      <c r="H2157" s="20">
        <v>-1277.96</v>
      </c>
    </row>
    <row r="2158" spans="1:8" x14ac:dyDescent="0.25">
      <c r="A2158" s="18" t="s">
        <v>2455</v>
      </c>
      <c r="B2158" s="17" t="s">
        <v>2435</v>
      </c>
      <c r="C2158" s="17" t="s">
        <v>243</v>
      </c>
      <c r="D2158" s="17" t="s">
        <v>4410</v>
      </c>
      <c r="E2158" s="17" t="s">
        <v>4437</v>
      </c>
      <c r="F2158" s="19">
        <v>0</v>
      </c>
      <c r="G2158" s="19">
        <v>3077.1</v>
      </c>
      <c r="H2158" s="20">
        <v>-3077.1</v>
      </c>
    </row>
    <row r="2159" spans="1:8" x14ac:dyDescent="0.25">
      <c r="A2159" s="18" t="s">
        <v>2456</v>
      </c>
      <c r="B2159" s="17" t="s">
        <v>2439</v>
      </c>
      <c r="C2159" s="17" t="s">
        <v>243</v>
      </c>
      <c r="D2159" s="17" t="s">
        <v>4410</v>
      </c>
      <c r="E2159" s="17" t="s">
        <v>4437</v>
      </c>
      <c r="F2159" s="19">
        <v>0</v>
      </c>
      <c r="G2159" s="19">
        <v>612.29999999999995</v>
      </c>
      <c r="H2159" s="20">
        <v>-612.29999999999995</v>
      </c>
    </row>
    <row r="2160" spans="1:8" x14ac:dyDescent="0.25">
      <c r="A2160" s="18" t="s">
        <v>2457</v>
      </c>
      <c r="B2160" s="17" t="s">
        <v>2441</v>
      </c>
      <c r="C2160" s="17" t="s">
        <v>243</v>
      </c>
      <c r="D2160" s="17" t="s">
        <v>4410</v>
      </c>
      <c r="E2160" s="17" t="s">
        <v>4437</v>
      </c>
      <c r="F2160" s="19">
        <v>0</v>
      </c>
      <c r="G2160" s="19">
        <v>1994.69</v>
      </c>
      <c r="H2160" s="20">
        <v>-1994.69</v>
      </c>
    </row>
    <row r="2161" spans="1:8" x14ac:dyDescent="0.25">
      <c r="A2161" s="18" t="s">
        <v>2458</v>
      </c>
      <c r="B2161" s="17" t="s">
        <v>2445</v>
      </c>
      <c r="C2161" s="17" t="s">
        <v>243</v>
      </c>
      <c r="D2161" s="17" t="s">
        <v>4410</v>
      </c>
      <c r="E2161" s="17" t="s">
        <v>4437</v>
      </c>
      <c r="F2161" s="19">
        <v>0</v>
      </c>
      <c r="G2161" s="19">
        <v>12072.48</v>
      </c>
      <c r="H2161" s="20">
        <v>-12072.48</v>
      </c>
    </row>
    <row r="2162" spans="1:8" x14ac:dyDescent="0.25">
      <c r="A2162" s="18" t="s">
        <v>0</v>
      </c>
      <c r="B2162" s="17" t="s">
        <v>38</v>
      </c>
      <c r="C2162" s="17" t="s">
        <v>0</v>
      </c>
      <c r="D2162" s="17" t="s">
        <v>0</v>
      </c>
      <c r="E2162" s="17" t="s">
        <v>0</v>
      </c>
      <c r="F2162" s="19">
        <f>F2161+F2160+F2159+F2158+F2157+F2156+F2155+F2154+F2153+F2152+F2151+F2150+F2149+F2148+F2147+F2146+F2145+F2144+F2143+F2142+F2141</f>
        <v>210100</v>
      </c>
      <c r="G2162" s="19">
        <f>G2161+G2160+G2159+G2158+G2157+G2156+G2155+G2154+G2153+G2152+G2151+G2150+G2149+G2148+G2147+G2146+G2145+G2144+G2143+G2142+G2141</f>
        <v>137497.53</v>
      </c>
      <c r="H2162" s="20">
        <f>H2161+H2160+H2159+H2158+H2157+H2156+H2155+H2154+H2153+H2152+H2151+H2150+H2149+H2148+H2147+H2146+H2145+H2144+H2143+H2142+H2141</f>
        <v>72602.47</v>
      </c>
    </row>
    <row r="2163" spans="1:8" x14ac:dyDescent="0.25">
      <c r="A2163" s="18" t="s">
        <v>0</v>
      </c>
      <c r="B2163" s="17" t="s">
        <v>42</v>
      </c>
      <c r="C2163" s="17" t="s">
        <v>0</v>
      </c>
      <c r="D2163" s="17" t="s">
        <v>0</v>
      </c>
      <c r="E2163" s="17" t="s">
        <v>0</v>
      </c>
      <c r="F2163" s="19">
        <f>0</f>
        <v>0</v>
      </c>
      <c r="G2163" s="19">
        <f>0</f>
        <v>0</v>
      </c>
      <c r="H2163" s="20">
        <f>0</f>
        <v>0</v>
      </c>
    </row>
    <row r="2164" spans="1:8" x14ac:dyDescent="0.25">
      <c r="A2164" s="18" t="s">
        <v>0</v>
      </c>
      <c r="B2164" s="17" t="s">
        <v>43</v>
      </c>
      <c r="C2164" s="17" t="s">
        <v>0</v>
      </c>
      <c r="D2164" s="17" t="s">
        <v>0</v>
      </c>
      <c r="E2164" s="17" t="s">
        <v>0</v>
      </c>
      <c r="F2164" s="19">
        <f>F2163-F2162</f>
        <v>-210100</v>
      </c>
      <c r="G2164" s="19">
        <f>G2163-G2162</f>
        <v>-137497.53</v>
      </c>
      <c r="H2164" s="20">
        <f>H2163-H2162</f>
        <v>-72602.47</v>
      </c>
    </row>
    <row r="2165" spans="1:8" x14ac:dyDescent="0.25">
      <c r="A2165" s="16" t="s">
        <v>2459</v>
      </c>
      <c r="B2165" s="17" t="s">
        <v>2460</v>
      </c>
      <c r="C2165" s="17" t="s">
        <v>0</v>
      </c>
      <c r="D2165" s="17" t="s">
        <v>0</v>
      </c>
      <c r="E2165" s="17" t="s">
        <v>0</v>
      </c>
      <c r="F2165" s="8"/>
      <c r="G2165" s="8"/>
      <c r="H2165" s="9"/>
    </row>
    <row r="2166" spans="1:8" x14ac:dyDescent="0.25">
      <c r="A2166" s="18" t="s">
        <v>2461</v>
      </c>
      <c r="B2166" s="17" t="s">
        <v>1801</v>
      </c>
      <c r="C2166" s="17" t="s">
        <v>475</v>
      </c>
      <c r="D2166" s="17" t="s">
        <v>4410</v>
      </c>
      <c r="E2166" s="17" t="s">
        <v>4437</v>
      </c>
      <c r="F2166" s="19">
        <v>15000</v>
      </c>
      <c r="G2166" s="19">
        <v>0</v>
      </c>
      <c r="H2166" s="20">
        <v>15000</v>
      </c>
    </row>
    <row r="2167" spans="1:8" x14ac:dyDescent="0.25">
      <c r="A2167" s="18" t="s">
        <v>2462</v>
      </c>
      <c r="B2167" s="17" t="s">
        <v>2463</v>
      </c>
      <c r="C2167" s="17" t="s">
        <v>475</v>
      </c>
      <c r="D2167" s="17" t="s">
        <v>4410</v>
      </c>
      <c r="E2167" s="17" t="s">
        <v>4437</v>
      </c>
      <c r="F2167" s="19">
        <v>0</v>
      </c>
      <c r="G2167" s="19">
        <v>5086.87</v>
      </c>
      <c r="H2167" s="20">
        <v>-5086.87</v>
      </c>
    </row>
    <row r="2168" spans="1:8" x14ac:dyDescent="0.25">
      <c r="A2168" s="18" t="s">
        <v>2464</v>
      </c>
      <c r="B2168" s="17" t="s">
        <v>1778</v>
      </c>
      <c r="C2168" s="17" t="s">
        <v>243</v>
      </c>
      <c r="D2168" s="17" t="s">
        <v>4410</v>
      </c>
      <c r="E2168" s="17" t="s">
        <v>4437</v>
      </c>
      <c r="F2168" s="19">
        <v>15000</v>
      </c>
      <c r="G2168" s="19">
        <v>0</v>
      </c>
      <c r="H2168" s="20">
        <v>15000</v>
      </c>
    </row>
    <row r="2169" spans="1:8" x14ac:dyDescent="0.25">
      <c r="A2169" s="18" t="s">
        <v>2465</v>
      </c>
      <c r="B2169" s="17" t="s">
        <v>2463</v>
      </c>
      <c r="C2169" s="17" t="s">
        <v>243</v>
      </c>
      <c r="D2169" s="17" t="s">
        <v>4410</v>
      </c>
      <c r="E2169" s="17" t="s">
        <v>4437</v>
      </c>
      <c r="F2169" s="19">
        <v>0</v>
      </c>
      <c r="G2169" s="19">
        <v>19024.48</v>
      </c>
      <c r="H2169" s="20">
        <v>-19024.48</v>
      </c>
    </row>
    <row r="2170" spans="1:8" x14ac:dyDescent="0.25">
      <c r="A2170" s="18" t="s">
        <v>0</v>
      </c>
      <c r="B2170" s="17" t="s">
        <v>38</v>
      </c>
      <c r="C2170" s="17" t="s">
        <v>0</v>
      </c>
      <c r="D2170" s="17" t="s">
        <v>0</v>
      </c>
      <c r="E2170" s="17" t="s">
        <v>0</v>
      </c>
      <c r="F2170" s="19">
        <f>F2169+F2168+F2167+F2166</f>
        <v>30000</v>
      </c>
      <c r="G2170" s="19">
        <f>G2169+G2168+G2167+G2166</f>
        <v>24111.35</v>
      </c>
      <c r="H2170" s="20">
        <f>H2169+H2168+H2167+H2166</f>
        <v>5888.6500000000015</v>
      </c>
    </row>
    <row r="2171" spans="1:8" x14ac:dyDescent="0.25">
      <c r="A2171" s="18" t="s">
        <v>0</v>
      </c>
      <c r="B2171" s="17" t="s">
        <v>42</v>
      </c>
      <c r="C2171" s="17" t="s">
        <v>0</v>
      </c>
      <c r="D2171" s="17" t="s">
        <v>0</v>
      </c>
      <c r="E2171" s="17" t="s">
        <v>0</v>
      </c>
      <c r="F2171" s="19">
        <f>0</f>
        <v>0</v>
      </c>
      <c r="G2171" s="19">
        <f>0</f>
        <v>0</v>
      </c>
      <c r="H2171" s="20">
        <f>0</f>
        <v>0</v>
      </c>
    </row>
    <row r="2172" spans="1:8" x14ac:dyDescent="0.25">
      <c r="A2172" s="18" t="s">
        <v>0</v>
      </c>
      <c r="B2172" s="17" t="s">
        <v>43</v>
      </c>
      <c r="C2172" s="17" t="s">
        <v>0</v>
      </c>
      <c r="D2172" s="17" t="s">
        <v>0</v>
      </c>
      <c r="E2172" s="17" t="s">
        <v>0</v>
      </c>
      <c r="F2172" s="19">
        <f>F2171-F2170</f>
        <v>-30000</v>
      </c>
      <c r="G2172" s="19">
        <f>G2171-G2170</f>
        <v>-24111.35</v>
      </c>
      <c r="H2172" s="20">
        <f>H2171-H2170</f>
        <v>-5888.6500000000015</v>
      </c>
    </row>
    <row r="2173" spans="1:8" x14ac:dyDescent="0.25">
      <c r="A2173" s="16" t="s">
        <v>2466</v>
      </c>
      <c r="B2173" s="17" t="s">
        <v>2467</v>
      </c>
      <c r="C2173" s="17" t="s">
        <v>0</v>
      </c>
      <c r="D2173" s="17" t="s">
        <v>0</v>
      </c>
      <c r="E2173" s="17" t="s">
        <v>0</v>
      </c>
      <c r="F2173" s="8"/>
      <c r="G2173" s="8"/>
      <c r="H2173" s="9"/>
    </row>
    <row r="2174" spans="1:8" x14ac:dyDescent="0.25">
      <c r="A2174" s="18" t="s">
        <v>2468</v>
      </c>
      <c r="B2174" s="17" t="s">
        <v>487</v>
      </c>
      <c r="C2174" s="17" t="s">
        <v>48</v>
      </c>
      <c r="D2174" s="17" t="s">
        <v>4410</v>
      </c>
      <c r="E2174" s="17" t="s">
        <v>4437</v>
      </c>
      <c r="F2174" s="19">
        <v>200000</v>
      </c>
      <c r="G2174" s="19">
        <v>0</v>
      </c>
      <c r="H2174" s="20">
        <v>200000</v>
      </c>
    </row>
    <row r="2175" spans="1:8" x14ac:dyDescent="0.25">
      <c r="A2175" s="18" t="s">
        <v>2469</v>
      </c>
      <c r="B2175" s="17" t="s">
        <v>2470</v>
      </c>
      <c r="C2175" s="17" t="s">
        <v>48</v>
      </c>
      <c r="D2175" s="17" t="s">
        <v>4410</v>
      </c>
      <c r="E2175" s="17" t="s">
        <v>4437</v>
      </c>
      <c r="F2175" s="19">
        <v>0</v>
      </c>
      <c r="G2175" s="19">
        <v>94863.5</v>
      </c>
      <c r="H2175" s="20">
        <v>-94863.5</v>
      </c>
    </row>
    <row r="2176" spans="1:8" x14ac:dyDescent="0.25">
      <c r="A2176" s="18" t="s">
        <v>2471</v>
      </c>
      <c r="B2176" s="17" t="s">
        <v>1801</v>
      </c>
      <c r="C2176" s="17" t="s">
        <v>475</v>
      </c>
      <c r="D2176" s="17" t="s">
        <v>4410</v>
      </c>
      <c r="E2176" s="17" t="s">
        <v>4437</v>
      </c>
      <c r="F2176" s="19">
        <v>400000</v>
      </c>
      <c r="G2176" s="19">
        <v>0</v>
      </c>
      <c r="H2176" s="20">
        <v>400000</v>
      </c>
    </row>
    <row r="2177" spans="1:8" x14ac:dyDescent="0.25">
      <c r="A2177" s="18" t="s">
        <v>2472</v>
      </c>
      <c r="B2177" s="17" t="s">
        <v>2473</v>
      </c>
      <c r="C2177" s="17" t="s">
        <v>475</v>
      </c>
      <c r="D2177" s="17" t="s">
        <v>4410</v>
      </c>
      <c r="E2177" s="17" t="s">
        <v>4437</v>
      </c>
      <c r="F2177" s="19">
        <v>0</v>
      </c>
      <c r="G2177" s="19">
        <v>38599.769999999997</v>
      </c>
      <c r="H2177" s="20">
        <v>-38599.769999999997</v>
      </c>
    </row>
    <row r="2178" spans="1:8" x14ac:dyDescent="0.25">
      <c r="A2178" s="18" t="s">
        <v>2474</v>
      </c>
      <c r="B2178" s="17" t="s">
        <v>2475</v>
      </c>
      <c r="C2178" s="17" t="s">
        <v>475</v>
      </c>
      <c r="D2178" s="17" t="s">
        <v>4410</v>
      </c>
      <c r="E2178" s="17" t="s">
        <v>4437</v>
      </c>
      <c r="F2178" s="19">
        <v>0</v>
      </c>
      <c r="G2178" s="19">
        <v>24929.43</v>
      </c>
      <c r="H2178" s="20">
        <v>-24929.43</v>
      </c>
    </row>
    <row r="2179" spans="1:8" x14ac:dyDescent="0.25">
      <c r="A2179" s="18" t="s">
        <v>2476</v>
      </c>
      <c r="B2179" s="17" t="s">
        <v>2269</v>
      </c>
      <c r="C2179" s="17" t="s">
        <v>243</v>
      </c>
      <c r="D2179" s="17" t="s">
        <v>4410</v>
      </c>
      <c r="E2179" s="17" t="s">
        <v>4437</v>
      </c>
      <c r="F2179" s="19">
        <v>200000</v>
      </c>
      <c r="G2179" s="19">
        <v>0</v>
      </c>
      <c r="H2179" s="20">
        <v>200000</v>
      </c>
    </row>
    <row r="2180" spans="1:8" x14ac:dyDescent="0.25">
      <c r="A2180" s="18" t="s">
        <v>2477</v>
      </c>
      <c r="B2180" s="17" t="s">
        <v>2478</v>
      </c>
      <c r="C2180" s="17" t="s">
        <v>243</v>
      </c>
      <c r="D2180" s="17" t="s">
        <v>4410</v>
      </c>
      <c r="E2180" s="17" t="s">
        <v>4437</v>
      </c>
      <c r="F2180" s="19">
        <v>0</v>
      </c>
      <c r="G2180" s="19">
        <v>10772.56</v>
      </c>
      <c r="H2180" s="20">
        <v>-10772.56</v>
      </c>
    </row>
    <row r="2181" spans="1:8" x14ac:dyDescent="0.25">
      <c r="A2181" s="18" t="s">
        <v>2479</v>
      </c>
      <c r="B2181" s="17" t="s">
        <v>2480</v>
      </c>
      <c r="C2181" s="17" t="s">
        <v>243</v>
      </c>
      <c r="D2181" s="17" t="s">
        <v>4410</v>
      </c>
      <c r="E2181" s="17" t="s">
        <v>4437</v>
      </c>
      <c r="F2181" s="19">
        <v>0</v>
      </c>
      <c r="G2181" s="19">
        <v>807646.29</v>
      </c>
      <c r="H2181" s="20">
        <v>-807646.29</v>
      </c>
    </row>
    <row r="2182" spans="1:8" x14ac:dyDescent="0.25">
      <c r="A2182" s="18" t="s">
        <v>2481</v>
      </c>
      <c r="B2182" s="17" t="s">
        <v>2473</v>
      </c>
      <c r="C2182" s="17" t="s">
        <v>243</v>
      </c>
      <c r="D2182" s="17" t="s">
        <v>4410</v>
      </c>
      <c r="E2182" s="17" t="s">
        <v>4437</v>
      </c>
      <c r="F2182" s="19">
        <v>0</v>
      </c>
      <c r="G2182" s="19">
        <v>102253.89</v>
      </c>
      <c r="H2182" s="20">
        <v>-102253.89</v>
      </c>
    </row>
    <row r="2183" spans="1:8" x14ac:dyDescent="0.25">
      <c r="A2183" s="18" t="s">
        <v>2482</v>
      </c>
      <c r="B2183" s="17" t="s">
        <v>1778</v>
      </c>
      <c r="C2183" s="17" t="s">
        <v>243</v>
      </c>
      <c r="D2183" s="17" t="s">
        <v>4410</v>
      </c>
      <c r="E2183" s="17" t="s">
        <v>4437</v>
      </c>
      <c r="F2183" s="19">
        <v>50000</v>
      </c>
      <c r="G2183" s="19">
        <v>0</v>
      </c>
      <c r="H2183" s="20">
        <v>50000</v>
      </c>
    </row>
    <row r="2184" spans="1:8" x14ac:dyDescent="0.25">
      <c r="A2184" s="18" t="s">
        <v>2483</v>
      </c>
      <c r="B2184" s="17" t="s">
        <v>2484</v>
      </c>
      <c r="C2184" s="17" t="s">
        <v>243</v>
      </c>
      <c r="D2184" s="17" t="s">
        <v>4410</v>
      </c>
      <c r="E2184" s="17" t="s">
        <v>4437</v>
      </c>
      <c r="F2184" s="19">
        <v>0</v>
      </c>
      <c r="G2184" s="19">
        <v>2138.48</v>
      </c>
      <c r="H2184" s="20">
        <v>-2138.48</v>
      </c>
    </row>
    <row r="2185" spans="1:8" x14ac:dyDescent="0.25">
      <c r="A2185" s="18" t="s">
        <v>0</v>
      </c>
      <c r="B2185" s="17" t="s">
        <v>38</v>
      </c>
      <c r="C2185" s="17" t="s">
        <v>0</v>
      </c>
      <c r="D2185" s="17" t="s">
        <v>0</v>
      </c>
      <c r="E2185" s="17" t="s">
        <v>0</v>
      </c>
      <c r="F2185" s="19">
        <f>F2184+F2183+F2182+F2181+F2180+F2179+F2178+F2177+F2176+F2175+F2174</f>
        <v>850000</v>
      </c>
      <c r="G2185" s="19">
        <f>G2184+G2183+G2182+G2181+G2180+G2179+G2178+G2177+G2176+G2175+G2174</f>
        <v>1081203.9200000002</v>
      </c>
      <c r="H2185" s="20">
        <f>H2184+H2183+H2182+H2181+H2180+H2179+H2178+H2177+H2176+H2175+H2174</f>
        <v>-231203.92000000016</v>
      </c>
    </row>
    <row r="2186" spans="1:8" x14ac:dyDescent="0.25">
      <c r="A2186" s="18" t="s">
        <v>0</v>
      </c>
      <c r="B2186" s="17" t="s">
        <v>42</v>
      </c>
      <c r="C2186" s="17" t="s">
        <v>0</v>
      </c>
      <c r="D2186" s="17" t="s">
        <v>0</v>
      </c>
      <c r="E2186" s="17" t="s">
        <v>0</v>
      </c>
      <c r="F2186" s="19">
        <f>0</f>
        <v>0</v>
      </c>
      <c r="G2186" s="19">
        <f>0</f>
        <v>0</v>
      </c>
      <c r="H2186" s="20">
        <f>0</f>
        <v>0</v>
      </c>
    </row>
    <row r="2187" spans="1:8" x14ac:dyDescent="0.25">
      <c r="A2187" s="18" t="s">
        <v>0</v>
      </c>
      <c r="B2187" s="17" t="s">
        <v>43</v>
      </c>
      <c r="C2187" s="17" t="s">
        <v>0</v>
      </c>
      <c r="D2187" s="17" t="s">
        <v>0</v>
      </c>
      <c r="E2187" s="17" t="s">
        <v>0</v>
      </c>
      <c r="F2187" s="19">
        <f>F2186-F2185</f>
        <v>-850000</v>
      </c>
      <c r="G2187" s="19">
        <f>G2186-G2185</f>
        <v>-1081203.9200000002</v>
      </c>
      <c r="H2187" s="20">
        <f>H2186-H2185</f>
        <v>231203.92000000016</v>
      </c>
    </row>
    <row r="2188" spans="1:8" x14ac:dyDescent="0.25">
      <c r="A2188" s="16" t="s">
        <v>2485</v>
      </c>
      <c r="B2188" s="17" t="s">
        <v>2486</v>
      </c>
      <c r="C2188" s="17" t="s">
        <v>0</v>
      </c>
      <c r="D2188" s="17" t="s">
        <v>0</v>
      </c>
      <c r="E2188" s="17" t="s">
        <v>0</v>
      </c>
      <c r="F2188" s="8"/>
      <c r="G2188" s="8"/>
      <c r="H2188" s="9"/>
    </row>
    <row r="2189" spans="1:8" x14ac:dyDescent="0.25">
      <c r="A2189" s="18" t="s">
        <v>2487</v>
      </c>
      <c r="B2189" s="17" t="s">
        <v>1801</v>
      </c>
      <c r="C2189" s="17" t="s">
        <v>475</v>
      </c>
      <c r="D2189" s="17" t="s">
        <v>4410</v>
      </c>
      <c r="E2189" s="17" t="s">
        <v>4437</v>
      </c>
      <c r="F2189" s="19">
        <v>110000</v>
      </c>
      <c r="G2189" s="19">
        <v>0</v>
      </c>
      <c r="H2189" s="20">
        <v>110000</v>
      </c>
    </row>
    <row r="2190" spans="1:8" x14ac:dyDescent="0.25">
      <c r="A2190" s="18" t="s">
        <v>2488</v>
      </c>
      <c r="B2190" s="17" t="s">
        <v>2486</v>
      </c>
      <c r="C2190" s="17" t="s">
        <v>475</v>
      </c>
      <c r="D2190" s="17" t="s">
        <v>4410</v>
      </c>
      <c r="E2190" s="17" t="s">
        <v>4437</v>
      </c>
      <c r="F2190" s="19">
        <v>0</v>
      </c>
      <c r="G2190" s="19">
        <v>70000</v>
      </c>
      <c r="H2190" s="20">
        <v>-70000</v>
      </c>
    </row>
    <row r="2191" spans="1:8" x14ac:dyDescent="0.25">
      <c r="A2191" s="18" t="s">
        <v>2489</v>
      </c>
      <c r="B2191" s="17" t="s">
        <v>2269</v>
      </c>
      <c r="C2191" s="17" t="s">
        <v>243</v>
      </c>
      <c r="D2191" s="17" t="s">
        <v>4410</v>
      </c>
      <c r="E2191" s="17" t="s">
        <v>4437</v>
      </c>
      <c r="F2191" s="19">
        <v>60000</v>
      </c>
      <c r="G2191" s="19">
        <v>40036.81</v>
      </c>
      <c r="H2191" s="20">
        <v>19963.189999999999</v>
      </c>
    </row>
    <row r="2192" spans="1:8" x14ac:dyDescent="0.25">
      <c r="A2192" s="18" t="s">
        <v>2490</v>
      </c>
      <c r="B2192" s="17" t="s">
        <v>2486</v>
      </c>
      <c r="C2192" s="17" t="s">
        <v>243</v>
      </c>
      <c r="D2192" s="17" t="s">
        <v>4410</v>
      </c>
      <c r="E2192" s="17" t="s">
        <v>4437</v>
      </c>
      <c r="F2192" s="19">
        <v>0</v>
      </c>
      <c r="G2192" s="19">
        <v>550</v>
      </c>
      <c r="H2192" s="20">
        <v>-550</v>
      </c>
    </row>
    <row r="2193" spans="1:8" x14ac:dyDescent="0.25">
      <c r="A2193" s="18" t="s">
        <v>0</v>
      </c>
      <c r="B2193" s="17" t="s">
        <v>38</v>
      </c>
      <c r="C2193" s="17" t="s">
        <v>0</v>
      </c>
      <c r="D2193" s="17" t="s">
        <v>0</v>
      </c>
      <c r="E2193" s="17" t="s">
        <v>0</v>
      </c>
      <c r="F2193" s="19">
        <f>F2192+F2191+F2190+F2189</f>
        <v>170000</v>
      </c>
      <c r="G2193" s="19">
        <f>G2192+G2191+G2190+G2189</f>
        <v>110586.81</v>
      </c>
      <c r="H2193" s="20">
        <f>H2192+H2191+H2190+H2189</f>
        <v>59413.19</v>
      </c>
    </row>
    <row r="2194" spans="1:8" x14ac:dyDescent="0.25">
      <c r="A2194" s="18" t="s">
        <v>0</v>
      </c>
      <c r="B2194" s="17" t="s">
        <v>42</v>
      </c>
      <c r="C2194" s="17" t="s">
        <v>0</v>
      </c>
      <c r="D2194" s="17" t="s">
        <v>0</v>
      </c>
      <c r="E2194" s="17" t="s">
        <v>0</v>
      </c>
      <c r="F2194" s="19">
        <f>0</f>
        <v>0</v>
      </c>
      <c r="G2194" s="19">
        <f>0</f>
        <v>0</v>
      </c>
      <c r="H2194" s="20">
        <f>0</f>
        <v>0</v>
      </c>
    </row>
    <row r="2195" spans="1:8" x14ac:dyDescent="0.25">
      <c r="A2195" s="18" t="s">
        <v>0</v>
      </c>
      <c r="B2195" s="17" t="s">
        <v>43</v>
      </c>
      <c r="C2195" s="17" t="s">
        <v>0</v>
      </c>
      <c r="D2195" s="17" t="s">
        <v>0</v>
      </c>
      <c r="E2195" s="17" t="s">
        <v>0</v>
      </c>
      <c r="F2195" s="19">
        <f>F2194-F2193</f>
        <v>-170000</v>
      </c>
      <c r="G2195" s="19">
        <f>G2194-G2193</f>
        <v>-110586.81</v>
      </c>
      <c r="H2195" s="20">
        <f>H2194-H2193</f>
        <v>-59413.19</v>
      </c>
    </row>
    <row r="2196" spans="1:8" x14ac:dyDescent="0.25">
      <c r="A2196" s="16" t="s">
        <v>2491</v>
      </c>
      <c r="B2196" s="17" t="s">
        <v>2492</v>
      </c>
      <c r="C2196" s="17" t="s">
        <v>0</v>
      </c>
      <c r="D2196" s="17" t="s">
        <v>0</v>
      </c>
      <c r="E2196" s="17" t="s">
        <v>0</v>
      </c>
      <c r="F2196" s="8"/>
      <c r="G2196" s="8"/>
      <c r="H2196" s="9"/>
    </row>
    <row r="2197" spans="1:8" x14ac:dyDescent="0.25">
      <c r="A2197" s="18" t="s">
        <v>2493</v>
      </c>
      <c r="B2197" s="17" t="s">
        <v>487</v>
      </c>
      <c r="C2197" s="17" t="s">
        <v>48</v>
      </c>
      <c r="D2197" s="17" t="s">
        <v>4410</v>
      </c>
      <c r="E2197" s="17" t="s">
        <v>4437</v>
      </c>
      <c r="F2197" s="19">
        <v>300000</v>
      </c>
      <c r="G2197" s="19">
        <v>0</v>
      </c>
      <c r="H2197" s="20">
        <v>300000</v>
      </c>
    </row>
    <row r="2198" spans="1:8" x14ac:dyDescent="0.25">
      <c r="A2198" s="18" t="s">
        <v>2494</v>
      </c>
      <c r="B2198" s="17" t="s">
        <v>2495</v>
      </c>
      <c r="C2198" s="17" t="s">
        <v>48</v>
      </c>
      <c r="D2198" s="17" t="s">
        <v>4410</v>
      </c>
      <c r="E2198" s="17" t="s">
        <v>4437</v>
      </c>
      <c r="F2198" s="19">
        <v>0</v>
      </c>
      <c r="G2198" s="19">
        <v>190609.33</v>
      </c>
      <c r="H2198" s="20">
        <v>-190609.33</v>
      </c>
    </row>
    <row r="2199" spans="1:8" x14ac:dyDescent="0.25">
      <c r="A2199" s="18" t="s">
        <v>2496</v>
      </c>
      <c r="B2199" s="17" t="s">
        <v>1801</v>
      </c>
      <c r="C2199" s="17" t="s">
        <v>475</v>
      </c>
      <c r="D2199" s="17" t="s">
        <v>4410</v>
      </c>
      <c r="E2199" s="17" t="s">
        <v>4437</v>
      </c>
      <c r="F2199" s="19">
        <v>500000</v>
      </c>
      <c r="G2199" s="19">
        <v>0</v>
      </c>
      <c r="H2199" s="20">
        <v>500000</v>
      </c>
    </row>
    <row r="2200" spans="1:8" x14ac:dyDescent="0.25">
      <c r="A2200" s="18" t="s">
        <v>2497</v>
      </c>
      <c r="B2200" s="17" t="s">
        <v>2495</v>
      </c>
      <c r="C2200" s="17" t="s">
        <v>475</v>
      </c>
      <c r="D2200" s="17" t="s">
        <v>4410</v>
      </c>
      <c r="E2200" s="17" t="s">
        <v>4437</v>
      </c>
      <c r="F2200" s="19">
        <v>0</v>
      </c>
      <c r="G2200" s="19">
        <v>385628.8</v>
      </c>
      <c r="H2200" s="20">
        <v>-385628.8</v>
      </c>
    </row>
    <row r="2201" spans="1:8" x14ac:dyDescent="0.25">
      <c r="A2201" s="18" t="s">
        <v>2498</v>
      </c>
      <c r="B2201" s="17" t="s">
        <v>2499</v>
      </c>
      <c r="C2201" s="17" t="s">
        <v>475</v>
      </c>
      <c r="D2201" s="17" t="s">
        <v>4410</v>
      </c>
      <c r="E2201" s="17" t="s">
        <v>4437</v>
      </c>
      <c r="F2201" s="19">
        <v>0</v>
      </c>
      <c r="G2201" s="19">
        <v>146854.82999999999</v>
      </c>
      <c r="H2201" s="20">
        <v>-146854.82999999999</v>
      </c>
    </row>
    <row r="2202" spans="1:8" x14ac:dyDescent="0.25">
      <c r="A2202" s="18" t="s">
        <v>2500</v>
      </c>
      <c r="B2202" s="17" t="s">
        <v>2269</v>
      </c>
      <c r="C2202" s="17" t="s">
        <v>243</v>
      </c>
      <c r="D2202" s="17" t="s">
        <v>4410</v>
      </c>
      <c r="E2202" s="17" t="s">
        <v>4437</v>
      </c>
      <c r="F2202" s="19">
        <v>400000</v>
      </c>
      <c r="G2202" s="19">
        <v>0</v>
      </c>
      <c r="H2202" s="20">
        <v>400000</v>
      </c>
    </row>
    <row r="2203" spans="1:8" x14ac:dyDescent="0.25">
      <c r="A2203" s="18" t="s">
        <v>2501</v>
      </c>
      <c r="B2203" s="17" t="s">
        <v>2495</v>
      </c>
      <c r="C2203" s="17" t="s">
        <v>243</v>
      </c>
      <c r="D2203" s="17" t="s">
        <v>4410</v>
      </c>
      <c r="E2203" s="17" t="s">
        <v>4437</v>
      </c>
      <c r="F2203" s="19">
        <v>0</v>
      </c>
      <c r="G2203" s="19">
        <v>44003.22</v>
      </c>
      <c r="H2203" s="20">
        <v>-44003.22</v>
      </c>
    </row>
    <row r="2204" spans="1:8" x14ac:dyDescent="0.25">
      <c r="A2204" s="18" t="s">
        <v>2502</v>
      </c>
      <c r="B2204" s="17" t="s">
        <v>2499</v>
      </c>
      <c r="C2204" s="17" t="s">
        <v>243</v>
      </c>
      <c r="D2204" s="17" t="s">
        <v>4410</v>
      </c>
      <c r="E2204" s="17" t="s">
        <v>4437</v>
      </c>
      <c r="F2204" s="19">
        <v>0</v>
      </c>
      <c r="G2204" s="19">
        <v>3309.86</v>
      </c>
      <c r="H2204" s="20">
        <v>-3309.86</v>
      </c>
    </row>
    <row r="2205" spans="1:8" x14ac:dyDescent="0.25">
      <c r="A2205" s="18" t="s">
        <v>0</v>
      </c>
      <c r="B2205" s="17" t="s">
        <v>38</v>
      </c>
      <c r="C2205" s="17" t="s">
        <v>0</v>
      </c>
      <c r="D2205" s="17" t="s">
        <v>0</v>
      </c>
      <c r="E2205" s="17" t="s">
        <v>0</v>
      </c>
      <c r="F2205" s="19">
        <f>F2204+F2203+F2202+F2201+F2200+F2199+F2198+F2197</f>
        <v>1200000</v>
      </c>
      <c r="G2205" s="19">
        <f>G2204+G2203+G2202+G2201+G2200+G2199+G2198+G2197</f>
        <v>770406.03999999992</v>
      </c>
      <c r="H2205" s="20">
        <f>H2204+H2203+H2202+H2201+H2200+H2199+H2198+H2197</f>
        <v>429593.96000000008</v>
      </c>
    </row>
    <row r="2206" spans="1:8" x14ac:dyDescent="0.25">
      <c r="A2206" s="18" t="s">
        <v>0</v>
      </c>
      <c r="B2206" s="17" t="s">
        <v>42</v>
      </c>
      <c r="C2206" s="17" t="s">
        <v>0</v>
      </c>
      <c r="D2206" s="17" t="s">
        <v>0</v>
      </c>
      <c r="E2206" s="17" t="s">
        <v>0</v>
      </c>
      <c r="F2206" s="19">
        <f>0</f>
        <v>0</v>
      </c>
      <c r="G2206" s="19">
        <f>0</f>
        <v>0</v>
      </c>
      <c r="H2206" s="20">
        <f>0</f>
        <v>0</v>
      </c>
    </row>
    <row r="2207" spans="1:8" x14ac:dyDescent="0.25">
      <c r="A2207" s="18" t="s">
        <v>0</v>
      </c>
      <c r="B2207" s="17" t="s">
        <v>43</v>
      </c>
      <c r="C2207" s="17" t="s">
        <v>0</v>
      </c>
      <c r="D2207" s="17" t="s">
        <v>0</v>
      </c>
      <c r="E2207" s="17" t="s">
        <v>0</v>
      </c>
      <c r="F2207" s="19">
        <f>F2206-F2205</f>
        <v>-1200000</v>
      </c>
      <c r="G2207" s="19">
        <f>G2206-G2205</f>
        <v>-770406.03999999992</v>
      </c>
      <c r="H2207" s="20">
        <f>H2206-H2205</f>
        <v>-429593.96000000008</v>
      </c>
    </row>
    <row r="2208" spans="1:8" x14ac:dyDescent="0.25">
      <c r="A2208" s="16" t="s">
        <v>2503</v>
      </c>
      <c r="B2208" s="17" t="s">
        <v>2504</v>
      </c>
      <c r="C2208" s="17" t="s">
        <v>0</v>
      </c>
      <c r="D2208" s="17" t="s">
        <v>0</v>
      </c>
      <c r="E2208" s="17" t="s">
        <v>0</v>
      </c>
      <c r="F2208" s="8"/>
      <c r="G2208" s="8"/>
      <c r="H2208" s="9"/>
    </row>
    <row r="2209" spans="1:8" x14ac:dyDescent="0.25">
      <c r="A2209" s="18" t="s">
        <v>2505</v>
      </c>
      <c r="B2209" s="17" t="s">
        <v>2506</v>
      </c>
      <c r="C2209" s="17" t="s">
        <v>48</v>
      </c>
      <c r="D2209" s="17" t="s">
        <v>4410</v>
      </c>
      <c r="E2209" s="17" t="s">
        <v>4437</v>
      </c>
      <c r="F2209" s="19">
        <v>100</v>
      </c>
      <c r="G2209" s="19">
        <v>0</v>
      </c>
      <c r="H2209" s="20">
        <v>100</v>
      </c>
    </row>
    <row r="2210" spans="1:8" x14ac:dyDescent="0.25">
      <c r="A2210" s="18" t="s">
        <v>2507</v>
      </c>
      <c r="B2210" s="17" t="s">
        <v>2508</v>
      </c>
      <c r="C2210" s="17" t="s">
        <v>48</v>
      </c>
      <c r="D2210" s="17" t="s">
        <v>4410</v>
      </c>
      <c r="E2210" s="17" t="s">
        <v>4437</v>
      </c>
      <c r="F2210" s="19">
        <v>0</v>
      </c>
      <c r="G2210" s="19">
        <v>1997458.92</v>
      </c>
      <c r="H2210" s="20">
        <v>-1997458.92</v>
      </c>
    </row>
    <row r="2211" spans="1:8" x14ac:dyDescent="0.25">
      <c r="A2211" s="18" t="s">
        <v>2509</v>
      </c>
      <c r="B2211" s="17" t="s">
        <v>2510</v>
      </c>
      <c r="C2211" s="17" t="s">
        <v>48</v>
      </c>
      <c r="D2211" s="17" t="s">
        <v>4410</v>
      </c>
      <c r="E2211" s="17" t="s">
        <v>4437</v>
      </c>
      <c r="F2211" s="19">
        <v>0</v>
      </c>
      <c r="G2211" s="19">
        <v>558521.4</v>
      </c>
      <c r="H2211" s="20">
        <v>-558521.4</v>
      </c>
    </row>
    <row r="2212" spans="1:8" x14ac:dyDescent="0.25">
      <c r="A2212" s="18" t="s">
        <v>2511</v>
      </c>
      <c r="B2212" s="17" t="s">
        <v>2512</v>
      </c>
      <c r="C2212" s="17" t="s">
        <v>48</v>
      </c>
      <c r="D2212" s="17" t="s">
        <v>4410</v>
      </c>
      <c r="E2212" s="17" t="s">
        <v>4437</v>
      </c>
      <c r="F2212" s="19">
        <v>0</v>
      </c>
      <c r="G2212" s="19">
        <v>337.99</v>
      </c>
      <c r="H2212" s="20">
        <v>-337.99</v>
      </c>
    </row>
    <row r="2213" spans="1:8" x14ac:dyDescent="0.25">
      <c r="A2213" s="18" t="s">
        <v>2513</v>
      </c>
      <c r="B2213" s="17" t="s">
        <v>2514</v>
      </c>
      <c r="C2213" s="17" t="s">
        <v>48</v>
      </c>
      <c r="D2213" s="17" t="s">
        <v>4410</v>
      </c>
      <c r="E2213" s="17" t="s">
        <v>4437</v>
      </c>
      <c r="F2213" s="19">
        <v>0</v>
      </c>
      <c r="G2213" s="19">
        <v>91122.81</v>
      </c>
      <c r="H2213" s="20">
        <v>-91122.81</v>
      </c>
    </row>
    <row r="2214" spans="1:8" x14ac:dyDescent="0.25">
      <c r="A2214" s="18" t="s">
        <v>2515</v>
      </c>
      <c r="B2214" s="17" t="s">
        <v>2266</v>
      </c>
      <c r="C2214" s="17" t="s">
        <v>48</v>
      </c>
      <c r="D2214" s="17" t="s">
        <v>4410</v>
      </c>
      <c r="E2214" s="17" t="s">
        <v>4437</v>
      </c>
      <c r="F2214" s="19">
        <v>0</v>
      </c>
      <c r="G2214" s="19">
        <v>122634.33</v>
      </c>
      <c r="H2214" s="20">
        <v>-122634.33</v>
      </c>
    </row>
    <row r="2215" spans="1:8" x14ac:dyDescent="0.25">
      <c r="A2215" s="18" t="s">
        <v>2516</v>
      </c>
      <c r="B2215" s="17" t="s">
        <v>2517</v>
      </c>
      <c r="C2215" s="17" t="s">
        <v>475</v>
      </c>
      <c r="D2215" s="17" t="s">
        <v>4410</v>
      </c>
      <c r="E2215" s="17" t="s">
        <v>4437</v>
      </c>
      <c r="F2215" s="19">
        <v>7000000</v>
      </c>
      <c r="G2215" s="19">
        <v>0</v>
      </c>
      <c r="H2215" s="20">
        <v>7000000</v>
      </c>
    </row>
    <row r="2216" spans="1:8" x14ac:dyDescent="0.25">
      <c r="A2216" s="18" t="s">
        <v>2518</v>
      </c>
      <c r="B2216" s="17" t="s">
        <v>2519</v>
      </c>
      <c r="C2216" s="17" t="s">
        <v>475</v>
      </c>
      <c r="D2216" s="17" t="s">
        <v>4410</v>
      </c>
      <c r="E2216" s="17" t="s">
        <v>4437</v>
      </c>
      <c r="F2216" s="19">
        <v>0</v>
      </c>
      <c r="G2216" s="19">
        <v>1604337.96</v>
      </c>
      <c r="H2216" s="20">
        <v>-1604337.96</v>
      </c>
    </row>
    <row r="2217" spans="1:8" x14ac:dyDescent="0.25">
      <c r="A2217" s="18" t="s">
        <v>2520</v>
      </c>
      <c r="B2217" s="17" t="s">
        <v>2521</v>
      </c>
      <c r="C2217" s="17" t="s">
        <v>475</v>
      </c>
      <c r="D2217" s="17" t="s">
        <v>4410</v>
      </c>
      <c r="E2217" s="17" t="s">
        <v>4437</v>
      </c>
      <c r="F2217" s="19">
        <v>0</v>
      </c>
      <c r="G2217" s="19">
        <v>160904.79</v>
      </c>
      <c r="H2217" s="20">
        <v>-160904.79</v>
      </c>
    </row>
    <row r="2218" spans="1:8" x14ac:dyDescent="0.25">
      <c r="A2218" s="18" t="s">
        <v>2522</v>
      </c>
      <c r="B2218" s="17" t="s">
        <v>2523</v>
      </c>
      <c r="C2218" s="17" t="s">
        <v>475</v>
      </c>
      <c r="D2218" s="17" t="s">
        <v>4410</v>
      </c>
      <c r="E2218" s="17" t="s">
        <v>4437</v>
      </c>
      <c r="F2218" s="19">
        <v>0</v>
      </c>
      <c r="G2218" s="19">
        <v>186396.76</v>
      </c>
      <c r="H2218" s="20">
        <v>-186396.76</v>
      </c>
    </row>
    <row r="2219" spans="1:8" x14ac:dyDescent="0.25">
      <c r="A2219" s="18" t="s">
        <v>2524</v>
      </c>
      <c r="B2219" s="17" t="s">
        <v>2525</v>
      </c>
      <c r="C2219" s="17" t="s">
        <v>475</v>
      </c>
      <c r="D2219" s="17" t="s">
        <v>4410</v>
      </c>
      <c r="E2219" s="17" t="s">
        <v>4437</v>
      </c>
      <c r="F2219" s="19">
        <v>0</v>
      </c>
      <c r="G2219" s="19">
        <v>1683.33</v>
      </c>
      <c r="H2219" s="20">
        <v>-1683.33</v>
      </c>
    </row>
    <row r="2220" spans="1:8" x14ac:dyDescent="0.25">
      <c r="A2220" s="18" t="s">
        <v>2526</v>
      </c>
      <c r="B2220" s="17" t="s">
        <v>2266</v>
      </c>
      <c r="C2220" s="17" t="s">
        <v>475</v>
      </c>
      <c r="D2220" s="17" t="s">
        <v>4410</v>
      </c>
      <c r="E2220" s="17" t="s">
        <v>4437</v>
      </c>
      <c r="F2220" s="19">
        <v>0</v>
      </c>
      <c r="G2220" s="19">
        <v>71200.34</v>
      </c>
      <c r="H2220" s="20">
        <v>-71200.34</v>
      </c>
    </row>
    <row r="2221" spans="1:8" x14ac:dyDescent="0.25">
      <c r="A2221" s="18" t="s">
        <v>2527</v>
      </c>
      <c r="B2221" s="17" t="s">
        <v>2254</v>
      </c>
      <c r="C2221" s="17" t="s">
        <v>475</v>
      </c>
      <c r="D2221" s="17" t="s">
        <v>4410</v>
      </c>
      <c r="E2221" s="17" t="s">
        <v>4437</v>
      </c>
      <c r="F2221" s="19">
        <v>0</v>
      </c>
      <c r="G2221" s="19">
        <v>37594.400000000001</v>
      </c>
      <c r="H2221" s="20">
        <v>-37594.400000000001</v>
      </c>
    </row>
    <row r="2222" spans="1:8" x14ac:dyDescent="0.25">
      <c r="A2222" s="18" t="s">
        <v>2528</v>
      </c>
      <c r="B2222" s="17" t="s">
        <v>2529</v>
      </c>
      <c r="C2222" s="17" t="s">
        <v>243</v>
      </c>
      <c r="D2222" s="17" t="s">
        <v>4410</v>
      </c>
      <c r="E2222" s="17" t="s">
        <v>4437</v>
      </c>
      <c r="F2222" s="19">
        <v>7250000</v>
      </c>
      <c r="G2222" s="19">
        <v>0</v>
      </c>
      <c r="H2222" s="20">
        <v>7250000</v>
      </c>
    </row>
    <row r="2223" spans="1:8" x14ac:dyDescent="0.25">
      <c r="A2223" s="18" t="s">
        <v>2530</v>
      </c>
      <c r="B2223" s="17" t="s">
        <v>2531</v>
      </c>
      <c r="C2223" s="17" t="s">
        <v>243</v>
      </c>
      <c r="D2223" s="17" t="s">
        <v>4410</v>
      </c>
      <c r="E2223" s="17" t="s">
        <v>4437</v>
      </c>
      <c r="F2223" s="19">
        <v>0</v>
      </c>
      <c r="G2223" s="19">
        <v>8466347.5800000001</v>
      </c>
      <c r="H2223" s="20">
        <v>-8466347.5800000001</v>
      </c>
    </row>
    <row r="2224" spans="1:8" x14ac:dyDescent="0.25">
      <c r="A2224" s="18" t="s">
        <v>2532</v>
      </c>
      <c r="B2224" s="17" t="s">
        <v>2533</v>
      </c>
      <c r="C2224" s="17" t="s">
        <v>243</v>
      </c>
      <c r="D2224" s="17" t="s">
        <v>4410</v>
      </c>
      <c r="E2224" s="17" t="s">
        <v>4437</v>
      </c>
      <c r="F2224" s="19">
        <v>0</v>
      </c>
      <c r="G2224" s="19">
        <v>1046200.45</v>
      </c>
      <c r="H2224" s="20">
        <v>-1046200.45</v>
      </c>
    </row>
    <row r="2225" spans="1:8" x14ac:dyDescent="0.25">
      <c r="A2225" s="18" t="s">
        <v>2534</v>
      </c>
      <c r="B2225" s="17" t="s">
        <v>2523</v>
      </c>
      <c r="C2225" s="17" t="s">
        <v>243</v>
      </c>
      <c r="D2225" s="17" t="s">
        <v>4410</v>
      </c>
      <c r="E2225" s="17" t="s">
        <v>4437</v>
      </c>
      <c r="F2225" s="19">
        <v>0</v>
      </c>
      <c r="G2225" s="19">
        <v>1737914.68</v>
      </c>
      <c r="H2225" s="20">
        <v>-1737914.68</v>
      </c>
    </row>
    <row r="2226" spans="1:8" x14ac:dyDescent="0.25">
      <c r="A2226" s="18" t="s">
        <v>2535</v>
      </c>
      <c r="B2226" s="17" t="s">
        <v>2525</v>
      </c>
      <c r="C2226" s="17" t="s">
        <v>243</v>
      </c>
      <c r="D2226" s="17" t="s">
        <v>4410</v>
      </c>
      <c r="E2226" s="17" t="s">
        <v>4437</v>
      </c>
      <c r="F2226" s="19">
        <v>0</v>
      </c>
      <c r="G2226" s="19">
        <v>9849.6</v>
      </c>
      <c r="H2226" s="20">
        <v>-9849.6</v>
      </c>
    </row>
    <row r="2227" spans="1:8" x14ac:dyDescent="0.25">
      <c r="A2227" s="18" t="s">
        <v>2536</v>
      </c>
      <c r="B2227" s="17" t="s">
        <v>2266</v>
      </c>
      <c r="C2227" s="17" t="s">
        <v>243</v>
      </c>
      <c r="D2227" s="17" t="s">
        <v>4410</v>
      </c>
      <c r="E2227" s="17" t="s">
        <v>4437</v>
      </c>
      <c r="F2227" s="19">
        <v>0</v>
      </c>
      <c r="G2227" s="19">
        <v>19479.63</v>
      </c>
      <c r="H2227" s="20">
        <v>-19479.63</v>
      </c>
    </row>
    <row r="2228" spans="1:8" x14ac:dyDescent="0.25">
      <c r="A2228" s="18" t="s">
        <v>2537</v>
      </c>
      <c r="B2228" s="17" t="s">
        <v>2254</v>
      </c>
      <c r="C2228" s="17" t="s">
        <v>243</v>
      </c>
      <c r="D2228" s="17" t="s">
        <v>4410</v>
      </c>
      <c r="E2228" s="17" t="s">
        <v>4437</v>
      </c>
      <c r="F2228" s="19">
        <v>0</v>
      </c>
      <c r="G2228" s="19">
        <v>23897.95</v>
      </c>
      <c r="H2228" s="20">
        <v>-23897.95</v>
      </c>
    </row>
    <row r="2229" spans="1:8" x14ac:dyDescent="0.25">
      <c r="A2229" s="18" t="s">
        <v>2538</v>
      </c>
      <c r="B2229" s="17" t="s">
        <v>2539</v>
      </c>
      <c r="C2229" s="17" t="s">
        <v>48</v>
      </c>
      <c r="D2229" s="17" t="s">
        <v>4410</v>
      </c>
      <c r="E2229" s="17" t="s">
        <v>4437</v>
      </c>
      <c r="F2229" s="19">
        <v>100</v>
      </c>
      <c r="G2229" s="19">
        <v>0</v>
      </c>
      <c r="H2229" s="20">
        <v>100</v>
      </c>
    </row>
    <row r="2230" spans="1:8" x14ac:dyDescent="0.25">
      <c r="A2230" s="18" t="s">
        <v>2540</v>
      </c>
      <c r="B2230" s="17" t="s">
        <v>2541</v>
      </c>
      <c r="C2230" s="17" t="s">
        <v>48</v>
      </c>
      <c r="D2230" s="17" t="s">
        <v>4410</v>
      </c>
      <c r="E2230" s="17" t="s">
        <v>4437</v>
      </c>
      <c r="F2230" s="19">
        <v>0</v>
      </c>
      <c r="G2230" s="19">
        <v>3840427.72</v>
      </c>
      <c r="H2230" s="20">
        <v>-3840427.72</v>
      </c>
    </row>
    <row r="2231" spans="1:8" x14ac:dyDescent="0.25">
      <c r="A2231" s="18" t="s">
        <v>2542</v>
      </c>
      <c r="B2231" s="17" t="s">
        <v>2543</v>
      </c>
      <c r="C2231" s="17" t="s">
        <v>48</v>
      </c>
      <c r="D2231" s="17" t="s">
        <v>4410</v>
      </c>
      <c r="E2231" s="17" t="s">
        <v>4437</v>
      </c>
      <c r="F2231" s="19">
        <v>0</v>
      </c>
      <c r="G2231" s="19">
        <v>956623.98</v>
      </c>
      <c r="H2231" s="20">
        <v>-956623.98</v>
      </c>
    </row>
    <row r="2232" spans="1:8" x14ac:dyDescent="0.25">
      <c r="A2232" s="18" t="s">
        <v>2544</v>
      </c>
      <c r="B2232" s="17" t="s">
        <v>2545</v>
      </c>
      <c r="C2232" s="17" t="s">
        <v>48</v>
      </c>
      <c r="D2232" s="17" t="s">
        <v>4410</v>
      </c>
      <c r="E2232" s="17" t="s">
        <v>4437</v>
      </c>
      <c r="F2232" s="19">
        <v>0</v>
      </c>
      <c r="G2232" s="19">
        <v>73729.960000000006</v>
      </c>
      <c r="H2232" s="20">
        <v>-73729.960000000006</v>
      </c>
    </row>
    <row r="2233" spans="1:8" x14ac:dyDescent="0.25">
      <c r="A2233" s="18" t="s">
        <v>2546</v>
      </c>
      <c r="B2233" s="17" t="s">
        <v>2547</v>
      </c>
      <c r="C2233" s="17" t="s">
        <v>48</v>
      </c>
      <c r="D2233" s="17" t="s">
        <v>4410</v>
      </c>
      <c r="E2233" s="17" t="s">
        <v>4437</v>
      </c>
      <c r="F2233" s="19">
        <v>0</v>
      </c>
      <c r="G2233" s="19">
        <v>53598.59</v>
      </c>
      <c r="H2233" s="20">
        <v>-53598.59</v>
      </c>
    </row>
    <row r="2234" spans="1:8" x14ac:dyDescent="0.25">
      <c r="A2234" s="18" t="s">
        <v>2548</v>
      </c>
      <c r="B2234" s="17" t="s">
        <v>2266</v>
      </c>
      <c r="C2234" s="17" t="s">
        <v>48</v>
      </c>
      <c r="D2234" s="17" t="s">
        <v>4410</v>
      </c>
      <c r="E2234" s="17" t="s">
        <v>4437</v>
      </c>
      <c r="F2234" s="19">
        <v>0</v>
      </c>
      <c r="G2234" s="19">
        <v>235330.66</v>
      </c>
      <c r="H2234" s="20">
        <v>-235330.66</v>
      </c>
    </row>
    <row r="2235" spans="1:8" x14ac:dyDescent="0.25">
      <c r="A2235" s="18" t="s">
        <v>2549</v>
      </c>
      <c r="B2235" s="17" t="s">
        <v>2254</v>
      </c>
      <c r="C2235" s="17" t="s">
        <v>48</v>
      </c>
      <c r="D2235" s="17" t="s">
        <v>4410</v>
      </c>
      <c r="E2235" s="17" t="s">
        <v>4437</v>
      </c>
      <c r="F2235" s="19">
        <v>0</v>
      </c>
      <c r="G2235" s="19">
        <v>62718.58</v>
      </c>
      <c r="H2235" s="20">
        <v>-62718.58</v>
      </c>
    </row>
    <row r="2236" spans="1:8" x14ac:dyDescent="0.25">
      <c r="A2236" s="18" t="s">
        <v>2550</v>
      </c>
      <c r="B2236" s="17" t="s">
        <v>2551</v>
      </c>
      <c r="C2236" s="17" t="s">
        <v>475</v>
      </c>
      <c r="D2236" s="17" t="s">
        <v>4410</v>
      </c>
      <c r="E2236" s="17" t="s">
        <v>4437</v>
      </c>
      <c r="F2236" s="19">
        <v>14000000</v>
      </c>
      <c r="G2236" s="19">
        <v>0</v>
      </c>
      <c r="H2236" s="20">
        <v>14000000</v>
      </c>
    </row>
    <row r="2237" spans="1:8" x14ac:dyDescent="0.25">
      <c r="A2237" s="18" t="s">
        <v>2552</v>
      </c>
      <c r="B2237" s="17" t="s">
        <v>2541</v>
      </c>
      <c r="C2237" s="17" t="s">
        <v>475</v>
      </c>
      <c r="D2237" s="17" t="s">
        <v>4410</v>
      </c>
      <c r="E2237" s="17" t="s">
        <v>4437</v>
      </c>
      <c r="F2237" s="19">
        <v>0</v>
      </c>
      <c r="G2237" s="19">
        <v>1948200.9</v>
      </c>
      <c r="H2237" s="20">
        <v>-1948200.9</v>
      </c>
    </row>
    <row r="2238" spans="1:8" x14ac:dyDescent="0.25">
      <c r="A2238" s="18" t="s">
        <v>2553</v>
      </c>
      <c r="B2238" s="17" t="s">
        <v>2543</v>
      </c>
      <c r="C2238" s="17" t="s">
        <v>475</v>
      </c>
      <c r="D2238" s="17" t="s">
        <v>4410</v>
      </c>
      <c r="E2238" s="17" t="s">
        <v>4437</v>
      </c>
      <c r="F2238" s="19">
        <v>0</v>
      </c>
      <c r="G2238" s="19">
        <v>2284815.52</v>
      </c>
      <c r="H2238" s="20">
        <v>-2284815.52</v>
      </c>
    </row>
    <row r="2239" spans="1:8" x14ac:dyDescent="0.25">
      <c r="A2239" s="18" t="s">
        <v>2554</v>
      </c>
      <c r="B2239" s="17" t="s">
        <v>2545</v>
      </c>
      <c r="C2239" s="17" t="s">
        <v>475</v>
      </c>
      <c r="D2239" s="17" t="s">
        <v>4410</v>
      </c>
      <c r="E2239" s="17" t="s">
        <v>4437</v>
      </c>
      <c r="F2239" s="19">
        <v>0</v>
      </c>
      <c r="G2239" s="19">
        <v>278027.45</v>
      </c>
      <c r="H2239" s="20">
        <v>-278027.45</v>
      </c>
    </row>
    <row r="2240" spans="1:8" x14ac:dyDescent="0.25">
      <c r="A2240" s="18" t="s">
        <v>2555</v>
      </c>
      <c r="B2240" s="17" t="s">
        <v>2556</v>
      </c>
      <c r="C2240" s="17" t="s">
        <v>475</v>
      </c>
      <c r="D2240" s="17" t="s">
        <v>4410</v>
      </c>
      <c r="E2240" s="17" t="s">
        <v>4437</v>
      </c>
      <c r="F2240" s="19">
        <v>0</v>
      </c>
      <c r="G2240" s="19">
        <v>45266.66</v>
      </c>
      <c r="H2240" s="20">
        <v>-45266.66</v>
      </c>
    </row>
    <row r="2241" spans="1:8" x14ac:dyDescent="0.25">
      <c r="A2241" s="18" t="s">
        <v>2557</v>
      </c>
      <c r="B2241" s="17" t="s">
        <v>2558</v>
      </c>
      <c r="C2241" s="17" t="s">
        <v>475</v>
      </c>
      <c r="D2241" s="17" t="s">
        <v>4410</v>
      </c>
      <c r="E2241" s="17" t="s">
        <v>4437</v>
      </c>
      <c r="F2241" s="19">
        <v>0</v>
      </c>
      <c r="G2241" s="19">
        <v>39710.559999999998</v>
      </c>
      <c r="H2241" s="20">
        <v>-39710.559999999998</v>
      </c>
    </row>
    <row r="2242" spans="1:8" x14ac:dyDescent="0.25">
      <c r="A2242" s="18" t="s">
        <v>2559</v>
      </c>
      <c r="B2242" s="17" t="s">
        <v>2560</v>
      </c>
      <c r="C2242" s="17" t="s">
        <v>475</v>
      </c>
      <c r="D2242" s="17" t="s">
        <v>4410</v>
      </c>
      <c r="E2242" s="17" t="s">
        <v>4437</v>
      </c>
      <c r="F2242" s="19">
        <v>0</v>
      </c>
      <c r="G2242" s="19">
        <v>1507618.71</v>
      </c>
      <c r="H2242" s="20">
        <v>-1507618.71</v>
      </c>
    </row>
    <row r="2243" spans="1:8" x14ac:dyDescent="0.25">
      <c r="A2243" s="18" t="s">
        <v>2561</v>
      </c>
      <c r="B2243" s="17" t="s">
        <v>2562</v>
      </c>
      <c r="C2243" s="17" t="s">
        <v>475</v>
      </c>
      <c r="D2243" s="17" t="s">
        <v>4410</v>
      </c>
      <c r="E2243" s="17" t="s">
        <v>4437</v>
      </c>
      <c r="F2243" s="19">
        <v>0</v>
      </c>
      <c r="G2243" s="19">
        <v>368015.18</v>
      </c>
      <c r="H2243" s="20">
        <v>-368015.18</v>
      </c>
    </row>
    <row r="2244" spans="1:8" x14ac:dyDescent="0.25">
      <c r="A2244" s="18" t="s">
        <v>2563</v>
      </c>
      <c r="B2244" s="17" t="s">
        <v>2266</v>
      </c>
      <c r="C2244" s="17" t="s">
        <v>475</v>
      </c>
      <c r="D2244" s="17" t="s">
        <v>4410</v>
      </c>
      <c r="E2244" s="17" t="s">
        <v>4437</v>
      </c>
      <c r="F2244" s="19">
        <v>0</v>
      </c>
      <c r="G2244" s="19">
        <v>40147.519999999997</v>
      </c>
      <c r="H2244" s="20">
        <v>-40147.519999999997</v>
      </c>
    </row>
    <row r="2245" spans="1:8" x14ac:dyDescent="0.25">
      <c r="A2245" s="18" t="s">
        <v>2564</v>
      </c>
      <c r="B2245" s="17" t="s">
        <v>2254</v>
      </c>
      <c r="C2245" s="17" t="s">
        <v>475</v>
      </c>
      <c r="D2245" s="17" t="s">
        <v>4410</v>
      </c>
      <c r="E2245" s="17" t="s">
        <v>4437</v>
      </c>
      <c r="F2245" s="19">
        <v>0</v>
      </c>
      <c r="G2245" s="19">
        <v>16478.349999999999</v>
      </c>
      <c r="H2245" s="20">
        <v>-16478.349999999999</v>
      </c>
    </row>
    <row r="2246" spans="1:8" x14ac:dyDescent="0.25">
      <c r="A2246" s="18" t="s">
        <v>2565</v>
      </c>
      <c r="B2246" s="17" t="s">
        <v>2566</v>
      </c>
      <c r="C2246" s="17" t="s">
        <v>243</v>
      </c>
      <c r="D2246" s="17" t="s">
        <v>4410</v>
      </c>
      <c r="E2246" s="17" t="s">
        <v>4437</v>
      </c>
      <c r="F2246" s="19">
        <v>14400000</v>
      </c>
      <c r="G2246" s="19">
        <v>0</v>
      </c>
      <c r="H2246" s="20">
        <v>14400000</v>
      </c>
    </row>
    <row r="2247" spans="1:8" x14ac:dyDescent="0.25">
      <c r="A2247" s="18" t="s">
        <v>2567</v>
      </c>
      <c r="B2247" s="17" t="s">
        <v>2541</v>
      </c>
      <c r="C2247" s="17" t="s">
        <v>243</v>
      </c>
      <c r="D2247" s="17" t="s">
        <v>4410</v>
      </c>
      <c r="E2247" s="17" t="s">
        <v>4437</v>
      </c>
      <c r="F2247" s="19">
        <v>0</v>
      </c>
      <c r="G2247" s="19">
        <v>9859003.2300000004</v>
      </c>
      <c r="H2247" s="20">
        <v>-9859003.2300000004</v>
      </c>
    </row>
    <row r="2248" spans="1:8" x14ac:dyDescent="0.25">
      <c r="A2248" s="18" t="s">
        <v>2568</v>
      </c>
      <c r="B2248" s="17" t="s">
        <v>2543</v>
      </c>
      <c r="C2248" s="17" t="s">
        <v>243</v>
      </c>
      <c r="D2248" s="17" t="s">
        <v>4410</v>
      </c>
      <c r="E2248" s="17" t="s">
        <v>4437</v>
      </c>
      <c r="F2248" s="19">
        <v>0</v>
      </c>
      <c r="G2248" s="19">
        <v>2097610.38</v>
      </c>
      <c r="H2248" s="20">
        <v>-2097610.38</v>
      </c>
    </row>
    <row r="2249" spans="1:8" x14ac:dyDescent="0.25">
      <c r="A2249" s="18" t="s">
        <v>2569</v>
      </c>
      <c r="B2249" s="17" t="s">
        <v>2545</v>
      </c>
      <c r="C2249" s="17" t="s">
        <v>243</v>
      </c>
      <c r="D2249" s="17" t="s">
        <v>4410</v>
      </c>
      <c r="E2249" s="17" t="s">
        <v>4437</v>
      </c>
      <c r="F2249" s="19">
        <v>0</v>
      </c>
      <c r="G2249" s="19">
        <v>186057.73</v>
      </c>
      <c r="H2249" s="20">
        <v>-186057.73</v>
      </c>
    </row>
    <row r="2250" spans="1:8" x14ac:dyDescent="0.25">
      <c r="A2250" s="18" t="s">
        <v>2570</v>
      </c>
      <c r="B2250" s="17" t="s">
        <v>2558</v>
      </c>
      <c r="C2250" s="17" t="s">
        <v>243</v>
      </c>
      <c r="D2250" s="17" t="s">
        <v>4410</v>
      </c>
      <c r="E2250" s="17" t="s">
        <v>4437</v>
      </c>
      <c r="F2250" s="19">
        <v>0</v>
      </c>
      <c r="G2250" s="19">
        <v>68121.37</v>
      </c>
      <c r="H2250" s="20">
        <v>-68121.37</v>
      </c>
    </row>
    <row r="2251" spans="1:8" x14ac:dyDescent="0.25">
      <c r="A2251" s="18" t="s">
        <v>2571</v>
      </c>
      <c r="B2251" s="17" t="s">
        <v>2560</v>
      </c>
      <c r="C2251" s="17" t="s">
        <v>243</v>
      </c>
      <c r="D2251" s="17" t="s">
        <v>4410</v>
      </c>
      <c r="E2251" s="17" t="s">
        <v>4437</v>
      </c>
      <c r="F2251" s="19">
        <v>0</v>
      </c>
      <c r="G2251" s="19">
        <v>1219762.93</v>
      </c>
      <c r="H2251" s="20">
        <v>-1219762.93</v>
      </c>
    </row>
    <row r="2252" spans="1:8" x14ac:dyDescent="0.25">
      <c r="A2252" s="18" t="s">
        <v>2572</v>
      </c>
      <c r="B2252" s="17" t="s">
        <v>2562</v>
      </c>
      <c r="C2252" s="17" t="s">
        <v>243</v>
      </c>
      <c r="D2252" s="17" t="s">
        <v>4410</v>
      </c>
      <c r="E2252" s="17" t="s">
        <v>4437</v>
      </c>
      <c r="F2252" s="19">
        <v>0</v>
      </c>
      <c r="G2252" s="19">
        <v>339531.76</v>
      </c>
      <c r="H2252" s="20">
        <v>-339531.76</v>
      </c>
    </row>
    <row r="2253" spans="1:8" x14ac:dyDescent="0.25">
      <c r="A2253" s="18" t="s">
        <v>2573</v>
      </c>
      <c r="B2253" s="17" t="s">
        <v>2266</v>
      </c>
      <c r="C2253" s="17" t="s">
        <v>243</v>
      </c>
      <c r="D2253" s="17" t="s">
        <v>4410</v>
      </c>
      <c r="E2253" s="17" t="s">
        <v>4437</v>
      </c>
      <c r="F2253" s="19">
        <v>0</v>
      </c>
      <c r="G2253" s="19">
        <v>98562.27</v>
      </c>
      <c r="H2253" s="20">
        <v>-98562.27</v>
      </c>
    </row>
    <row r="2254" spans="1:8" x14ac:dyDescent="0.25">
      <c r="A2254" s="18" t="s">
        <v>2574</v>
      </c>
      <c r="B2254" s="17" t="s">
        <v>2254</v>
      </c>
      <c r="C2254" s="17" t="s">
        <v>243</v>
      </c>
      <c r="D2254" s="17" t="s">
        <v>4410</v>
      </c>
      <c r="E2254" s="17" t="s">
        <v>4437</v>
      </c>
      <c r="F2254" s="19">
        <v>0</v>
      </c>
      <c r="G2254" s="19">
        <v>147768.42000000001</v>
      </c>
      <c r="H2254" s="20">
        <v>-147768.42000000001</v>
      </c>
    </row>
    <row r="2255" spans="1:8" x14ac:dyDescent="0.25">
      <c r="A2255" s="18" t="s">
        <v>0</v>
      </c>
      <c r="B2255" s="17" t="s">
        <v>38</v>
      </c>
      <c r="C2255" s="17" t="s">
        <v>0</v>
      </c>
      <c r="D2255" s="17" t="s">
        <v>0</v>
      </c>
      <c r="E2255" s="17" t="s">
        <v>0</v>
      </c>
      <c r="F2255" s="19">
        <f>F2254+F2253+F2252+F2251+F2250+F2249+F2248+F2247+F2246+F2245+F2244+F2243+F2242+F2241+F2240+F2239+F2238+F2237+F2236+F2235+F2234+F2233+F2232+F2231+F2230+F2229+F2228+F2227+F2226+F2225+F2224+F2223+F2222+F2221+F2220+F2219+F2218+F2217+F2216+F2215+F2214+F2213+F2212+F2211+F2210+F2209</f>
        <v>42650200</v>
      </c>
      <c r="G2255" s="19">
        <f>G2254+G2253+G2252+G2251+G2250+G2249+G2248+G2247+G2246+G2245+G2244+G2243+G2242+G2241+G2240+G2239+G2238+G2237+G2236+G2235+G2234+G2233+G2232+G2231+G2230+G2229+G2228+G2227+G2226+G2225+G2224+G2223+G2222+G2221+G2220+G2219+G2218+G2217+G2216+G2215+G2214+G2213+G2212+G2211+G2210+G2209</f>
        <v>41903011.349999994</v>
      </c>
      <c r="H2255" s="20">
        <f>H2254+H2253+H2252+H2251+H2250+H2249+H2248+H2247+H2246+H2245+H2244+H2243+H2242+H2241+H2240+H2239+H2238+H2237+H2236+H2235+H2234+H2233+H2232+H2231+H2230+H2229+H2228+H2227+H2226+H2225+H2224+H2223+H2222+H2221+H2220+H2219+H2218+H2217+H2216+H2215+H2214+H2213+H2212+H2211+H2210+H2209</f>
        <v>747188.64999999944</v>
      </c>
    </row>
    <row r="2256" spans="1:8" x14ac:dyDescent="0.25">
      <c r="A2256" s="18" t="s">
        <v>2575</v>
      </c>
      <c r="B2256" s="17" t="s">
        <v>2576</v>
      </c>
      <c r="C2256" s="17" t="s">
        <v>368</v>
      </c>
      <c r="D2256" s="17" t="s">
        <v>4410</v>
      </c>
      <c r="E2256" s="17" t="s">
        <v>4437</v>
      </c>
      <c r="F2256" s="19">
        <v>3121800</v>
      </c>
      <c r="G2256" s="19">
        <v>2388942.0099999998</v>
      </c>
      <c r="H2256" s="20">
        <v>732857.99</v>
      </c>
    </row>
    <row r="2257" spans="1:8" x14ac:dyDescent="0.25">
      <c r="A2257" s="18" t="s">
        <v>2577</v>
      </c>
      <c r="B2257" s="17" t="s">
        <v>2578</v>
      </c>
      <c r="C2257" s="17" t="s">
        <v>368</v>
      </c>
      <c r="D2257" s="17" t="s">
        <v>4410</v>
      </c>
      <c r="E2257" s="17" t="s">
        <v>4437</v>
      </c>
      <c r="F2257" s="19">
        <v>950000</v>
      </c>
      <c r="G2257" s="19">
        <v>628556.56999999995</v>
      </c>
      <c r="H2257" s="20">
        <v>321443.43</v>
      </c>
    </row>
    <row r="2258" spans="1:8" x14ac:dyDescent="0.25">
      <c r="A2258" s="18" t="s">
        <v>0</v>
      </c>
      <c r="B2258" s="17" t="s">
        <v>42</v>
      </c>
      <c r="C2258" s="17" t="s">
        <v>0</v>
      </c>
      <c r="D2258" s="17" t="s">
        <v>0</v>
      </c>
      <c r="E2258" s="17" t="s">
        <v>0</v>
      </c>
      <c r="F2258" s="19">
        <f>F2257+F2256</f>
        <v>4071800</v>
      </c>
      <c r="G2258" s="19">
        <f>G2257+G2256</f>
        <v>3017498.5799999996</v>
      </c>
      <c r="H2258" s="20">
        <f>H2257+H2256</f>
        <v>1054301.42</v>
      </c>
    </row>
    <row r="2259" spans="1:8" x14ac:dyDescent="0.25">
      <c r="A2259" s="18" t="s">
        <v>0</v>
      </c>
      <c r="B2259" s="17" t="s">
        <v>2579</v>
      </c>
      <c r="C2259" s="17" t="s">
        <v>0</v>
      </c>
      <c r="D2259" s="17" t="s">
        <v>0</v>
      </c>
      <c r="E2259" s="17" t="s">
        <v>0</v>
      </c>
      <c r="F2259" s="19">
        <f>F2258-F2255</f>
        <v>-38578400</v>
      </c>
      <c r="G2259" s="19">
        <f>G2258-G2255</f>
        <v>-38885512.769999996</v>
      </c>
      <c r="H2259" s="20">
        <f>H2258-H2255</f>
        <v>307112.77000000048</v>
      </c>
    </row>
    <row r="2260" spans="1:8" x14ac:dyDescent="0.25">
      <c r="A2260" s="16" t="s">
        <v>2580</v>
      </c>
      <c r="B2260" s="17" t="s">
        <v>2581</v>
      </c>
      <c r="C2260" s="17" t="s">
        <v>0</v>
      </c>
      <c r="D2260" s="17" t="s">
        <v>0</v>
      </c>
      <c r="E2260" s="17" t="s">
        <v>0</v>
      </c>
      <c r="F2260" s="8"/>
      <c r="G2260" s="8"/>
      <c r="H2260" s="9"/>
    </row>
    <row r="2261" spans="1:8" x14ac:dyDescent="0.25">
      <c r="A2261" s="18" t="s">
        <v>2582</v>
      </c>
      <c r="B2261" s="17" t="s">
        <v>1858</v>
      </c>
      <c r="C2261" s="17" t="s">
        <v>48</v>
      </c>
      <c r="D2261" s="17" t="s">
        <v>4410</v>
      </c>
      <c r="E2261" s="17" t="s">
        <v>4437</v>
      </c>
      <c r="F2261" s="19">
        <v>100</v>
      </c>
      <c r="G2261" s="19">
        <v>0</v>
      </c>
      <c r="H2261" s="20">
        <v>100</v>
      </c>
    </row>
    <row r="2262" spans="1:8" x14ac:dyDescent="0.25">
      <c r="A2262" s="18" t="s">
        <v>2583</v>
      </c>
      <c r="B2262" s="17" t="s">
        <v>2584</v>
      </c>
      <c r="C2262" s="17" t="s">
        <v>48</v>
      </c>
      <c r="D2262" s="17" t="s">
        <v>4410</v>
      </c>
      <c r="E2262" s="17" t="s">
        <v>4437</v>
      </c>
      <c r="F2262" s="19">
        <v>0</v>
      </c>
      <c r="G2262" s="19">
        <v>102804.58</v>
      </c>
      <c r="H2262" s="20">
        <v>-102804.58</v>
      </c>
    </row>
    <row r="2263" spans="1:8" x14ac:dyDescent="0.25">
      <c r="A2263" s="18" t="s">
        <v>2585</v>
      </c>
      <c r="B2263" s="17" t="s">
        <v>2586</v>
      </c>
      <c r="C2263" s="17" t="s">
        <v>48</v>
      </c>
      <c r="D2263" s="17" t="s">
        <v>4410</v>
      </c>
      <c r="E2263" s="17" t="s">
        <v>4437</v>
      </c>
      <c r="F2263" s="19">
        <v>0</v>
      </c>
      <c r="G2263" s="19">
        <v>77922.98</v>
      </c>
      <c r="H2263" s="20">
        <v>-77922.98</v>
      </c>
    </row>
    <row r="2264" spans="1:8" x14ac:dyDescent="0.25">
      <c r="A2264" s="18" t="s">
        <v>2587</v>
      </c>
      <c r="B2264" s="17" t="s">
        <v>458</v>
      </c>
      <c r="C2264" s="17" t="s">
        <v>250</v>
      </c>
      <c r="D2264" s="17" t="s">
        <v>4410</v>
      </c>
      <c r="E2264" s="17" t="s">
        <v>4437</v>
      </c>
      <c r="F2264" s="19">
        <v>100</v>
      </c>
      <c r="G2264" s="19">
        <v>0</v>
      </c>
      <c r="H2264" s="20">
        <v>100</v>
      </c>
    </row>
    <row r="2265" spans="1:8" x14ac:dyDescent="0.25">
      <c r="A2265" s="18" t="s">
        <v>2588</v>
      </c>
      <c r="B2265" s="17" t="s">
        <v>2586</v>
      </c>
      <c r="C2265" s="17" t="s">
        <v>250</v>
      </c>
      <c r="D2265" s="17" t="s">
        <v>4410</v>
      </c>
      <c r="E2265" s="17" t="s">
        <v>4437</v>
      </c>
      <c r="F2265" s="19">
        <v>0</v>
      </c>
      <c r="G2265" s="19">
        <v>645116.62</v>
      </c>
      <c r="H2265" s="20">
        <v>-645116.62</v>
      </c>
    </row>
    <row r="2266" spans="1:8" x14ac:dyDescent="0.25">
      <c r="A2266" s="18" t="s">
        <v>2589</v>
      </c>
      <c r="B2266" s="17" t="s">
        <v>1801</v>
      </c>
      <c r="C2266" s="17" t="s">
        <v>475</v>
      </c>
      <c r="D2266" s="17" t="s">
        <v>4410</v>
      </c>
      <c r="E2266" s="17" t="s">
        <v>4437</v>
      </c>
      <c r="F2266" s="19">
        <v>1500000</v>
      </c>
      <c r="G2266" s="19">
        <v>0</v>
      </c>
      <c r="H2266" s="20">
        <v>1500000</v>
      </c>
    </row>
    <row r="2267" spans="1:8" x14ac:dyDescent="0.25">
      <c r="A2267" s="18" t="s">
        <v>2590</v>
      </c>
      <c r="B2267" s="17" t="s">
        <v>2584</v>
      </c>
      <c r="C2267" s="17" t="s">
        <v>475</v>
      </c>
      <c r="D2267" s="17" t="s">
        <v>4410</v>
      </c>
      <c r="E2267" s="17" t="s">
        <v>4437</v>
      </c>
      <c r="F2267" s="19">
        <v>0</v>
      </c>
      <c r="G2267" s="19">
        <v>88364.12</v>
      </c>
      <c r="H2267" s="20">
        <v>-88364.12</v>
      </c>
    </row>
    <row r="2268" spans="1:8" x14ac:dyDescent="0.25">
      <c r="A2268" s="18" t="s">
        <v>2591</v>
      </c>
      <c r="B2268" s="17" t="s">
        <v>2592</v>
      </c>
      <c r="C2268" s="17" t="s">
        <v>475</v>
      </c>
      <c r="D2268" s="17" t="s">
        <v>4410</v>
      </c>
      <c r="E2268" s="17" t="s">
        <v>4437</v>
      </c>
      <c r="F2268" s="19">
        <v>0</v>
      </c>
      <c r="G2268" s="19">
        <v>1583.44</v>
      </c>
      <c r="H2268" s="20">
        <v>-1583.44</v>
      </c>
    </row>
    <row r="2269" spans="1:8" x14ac:dyDescent="0.25">
      <c r="A2269" s="18" t="s">
        <v>2593</v>
      </c>
      <c r="B2269" s="17" t="s">
        <v>2594</v>
      </c>
      <c r="C2269" s="17" t="s">
        <v>475</v>
      </c>
      <c r="D2269" s="17" t="s">
        <v>4410</v>
      </c>
      <c r="E2269" s="17" t="s">
        <v>4437</v>
      </c>
      <c r="F2269" s="19">
        <v>0</v>
      </c>
      <c r="G2269" s="19">
        <v>15678.75</v>
      </c>
      <c r="H2269" s="20">
        <v>-15678.75</v>
      </c>
    </row>
    <row r="2270" spans="1:8" x14ac:dyDescent="0.25">
      <c r="A2270" s="18" t="s">
        <v>2595</v>
      </c>
      <c r="B2270" s="17" t="s">
        <v>2586</v>
      </c>
      <c r="C2270" s="17" t="s">
        <v>475</v>
      </c>
      <c r="D2270" s="17" t="s">
        <v>4410</v>
      </c>
      <c r="E2270" s="17" t="s">
        <v>4437</v>
      </c>
      <c r="F2270" s="19">
        <v>0</v>
      </c>
      <c r="G2270" s="19">
        <v>99333.440000000002</v>
      </c>
      <c r="H2270" s="20">
        <v>-99333.440000000002</v>
      </c>
    </row>
    <row r="2271" spans="1:8" x14ac:dyDescent="0.25">
      <c r="A2271" s="18" t="s">
        <v>2596</v>
      </c>
      <c r="B2271" s="17" t="s">
        <v>2597</v>
      </c>
      <c r="C2271" s="17" t="s">
        <v>475</v>
      </c>
      <c r="D2271" s="17" t="s">
        <v>4410</v>
      </c>
      <c r="E2271" s="17" t="s">
        <v>4437</v>
      </c>
      <c r="F2271" s="19">
        <v>0</v>
      </c>
      <c r="G2271" s="19">
        <v>3328</v>
      </c>
      <c r="H2271" s="20">
        <v>-3328</v>
      </c>
    </row>
    <row r="2272" spans="1:8" x14ac:dyDescent="0.25">
      <c r="A2272" s="18" t="s">
        <v>2598</v>
      </c>
      <c r="B2272" s="17" t="s">
        <v>2599</v>
      </c>
      <c r="C2272" s="17" t="s">
        <v>475</v>
      </c>
      <c r="D2272" s="17" t="s">
        <v>4410</v>
      </c>
      <c r="E2272" s="17" t="s">
        <v>4437</v>
      </c>
      <c r="F2272" s="19">
        <v>0</v>
      </c>
      <c r="G2272" s="19">
        <v>3496.19</v>
      </c>
      <c r="H2272" s="20">
        <v>-3496.19</v>
      </c>
    </row>
    <row r="2273" spans="1:8" x14ac:dyDescent="0.25">
      <c r="A2273" s="18" t="s">
        <v>2600</v>
      </c>
      <c r="B2273" s="17" t="s">
        <v>2269</v>
      </c>
      <c r="C2273" s="17" t="s">
        <v>243</v>
      </c>
      <c r="D2273" s="17" t="s">
        <v>4410</v>
      </c>
      <c r="E2273" s="17" t="s">
        <v>4437</v>
      </c>
      <c r="F2273" s="19">
        <v>2000000</v>
      </c>
      <c r="G2273" s="19">
        <v>0</v>
      </c>
      <c r="H2273" s="20">
        <v>2000000</v>
      </c>
    </row>
    <row r="2274" spans="1:8" x14ac:dyDescent="0.25">
      <c r="A2274" s="18" t="s">
        <v>2601</v>
      </c>
      <c r="B2274" s="17" t="s">
        <v>2584</v>
      </c>
      <c r="C2274" s="17" t="s">
        <v>243</v>
      </c>
      <c r="D2274" s="17" t="s">
        <v>4410</v>
      </c>
      <c r="E2274" s="17" t="s">
        <v>4437</v>
      </c>
      <c r="F2274" s="19">
        <v>0</v>
      </c>
      <c r="G2274" s="19">
        <v>649050.62</v>
      </c>
      <c r="H2274" s="20">
        <v>-649050.62</v>
      </c>
    </row>
    <row r="2275" spans="1:8" x14ac:dyDescent="0.25">
      <c r="A2275" s="18" t="s">
        <v>2602</v>
      </c>
      <c r="B2275" s="17" t="s">
        <v>2592</v>
      </c>
      <c r="C2275" s="17" t="s">
        <v>243</v>
      </c>
      <c r="D2275" s="17" t="s">
        <v>4410</v>
      </c>
      <c r="E2275" s="17" t="s">
        <v>4437</v>
      </c>
      <c r="F2275" s="19">
        <v>0</v>
      </c>
      <c r="G2275" s="19">
        <v>557.33000000000004</v>
      </c>
      <c r="H2275" s="20">
        <v>-557.33000000000004</v>
      </c>
    </row>
    <row r="2276" spans="1:8" x14ac:dyDescent="0.25">
      <c r="A2276" s="18" t="s">
        <v>2603</v>
      </c>
      <c r="B2276" s="17" t="s">
        <v>2604</v>
      </c>
      <c r="C2276" s="17" t="s">
        <v>243</v>
      </c>
      <c r="D2276" s="17" t="s">
        <v>4410</v>
      </c>
      <c r="E2276" s="17" t="s">
        <v>4437</v>
      </c>
      <c r="F2276" s="19">
        <v>0</v>
      </c>
      <c r="G2276" s="19">
        <v>992.33</v>
      </c>
      <c r="H2276" s="20">
        <v>-992.33</v>
      </c>
    </row>
    <row r="2277" spans="1:8" x14ac:dyDescent="0.25">
      <c r="A2277" s="18" t="s">
        <v>2605</v>
      </c>
      <c r="B2277" s="17" t="s">
        <v>2594</v>
      </c>
      <c r="C2277" s="17" t="s">
        <v>243</v>
      </c>
      <c r="D2277" s="17" t="s">
        <v>4410</v>
      </c>
      <c r="E2277" s="17" t="s">
        <v>4437</v>
      </c>
      <c r="F2277" s="19">
        <v>0</v>
      </c>
      <c r="G2277" s="19">
        <v>22370.7</v>
      </c>
      <c r="H2277" s="20">
        <v>-22370.7</v>
      </c>
    </row>
    <row r="2278" spans="1:8" x14ac:dyDescent="0.25">
      <c r="A2278" s="18" t="s">
        <v>2606</v>
      </c>
      <c r="B2278" s="17" t="s">
        <v>2586</v>
      </c>
      <c r="C2278" s="17" t="s">
        <v>243</v>
      </c>
      <c r="D2278" s="17" t="s">
        <v>4410</v>
      </c>
      <c r="E2278" s="17" t="s">
        <v>4437</v>
      </c>
      <c r="F2278" s="19">
        <v>0</v>
      </c>
      <c r="G2278" s="19">
        <v>1840432.95</v>
      </c>
      <c r="H2278" s="20">
        <v>-1840432.95</v>
      </c>
    </row>
    <row r="2279" spans="1:8" x14ac:dyDescent="0.25">
      <c r="A2279" s="18" t="s">
        <v>2607</v>
      </c>
      <c r="B2279" s="17" t="s">
        <v>1778</v>
      </c>
      <c r="C2279" s="17" t="s">
        <v>243</v>
      </c>
      <c r="D2279" s="17" t="s">
        <v>4410</v>
      </c>
      <c r="E2279" s="17" t="s">
        <v>4437</v>
      </c>
      <c r="F2279" s="19">
        <v>1000000</v>
      </c>
      <c r="G2279" s="19">
        <v>0</v>
      </c>
      <c r="H2279" s="20">
        <v>1000000</v>
      </c>
    </row>
    <row r="2280" spans="1:8" x14ac:dyDescent="0.25">
      <c r="A2280" s="18" t="s">
        <v>2608</v>
      </c>
      <c r="B2280" s="17" t="s">
        <v>2584</v>
      </c>
      <c r="C2280" s="17" t="s">
        <v>243</v>
      </c>
      <c r="D2280" s="17" t="s">
        <v>4410</v>
      </c>
      <c r="E2280" s="17" t="s">
        <v>4437</v>
      </c>
      <c r="F2280" s="19">
        <v>0</v>
      </c>
      <c r="G2280" s="19">
        <v>42617.14</v>
      </c>
      <c r="H2280" s="20">
        <v>-42617.14</v>
      </c>
    </row>
    <row r="2281" spans="1:8" x14ac:dyDescent="0.25">
      <c r="A2281" s="18" t="s">
        <v>2609</v>
      </c>
      <c r="B2281" s="17" t="s">
        <v>2592</v>
      </c>
      <c r="C2281" s="17" t="s">
        <v>243</v>
      </c>
      <c r="D2281" s="17" t="s">
        <v>4410</v>
      </c>
      <c r="E2281" s="17" t="s">
        <v>4437</v>
      </c>
      <c r="F2281" s="19">
        <v>0</v>
      </c>
      <c r="G2281" s="19">
        <v>165885.84</v>
      </c>
      <c r="H2281" s="20">
        <v>-165885.84</v>
      </c>
    </row>
    <row r="2282" spans="1:8" x14ac:dyDescent="0.25">
      <c r="A2282" s="18" t="s">
        <v>2610</v>
      </c>
      <c r="B2282" s="17" t="s">
        <v>2604</v>
      </c>
      <c r="C2282" s="17" t="s">
        <v>243</v>
      </c>
      <c r="D2282" s="17" t="s">
        <v>4410</v>
      </c>
      <c r="E2282" s="17" t="s">
        <v>4437</v>
      </c>
      <c r="F2282" s="19">
        <v>0</v>
      </c>
      <c r="G2282" s="19">
        <v>2692.48</v>
      </c>
      <c r="H2282" s="20">
        <v>-2692.48</v>
      </c>
    </row>
    <row r="2283" spans="1:8" x14ac:dyDescent="0.25">
      <c r="A2283" s="18" t="s">
        <v>2611</v>
      </c>
      <c r="B2283" s="17" t="s">
        <v>2594</v>
      </c>
      <c r="C2283" s="17" t="s">
        <v>243</v>
      </c>
      <c r="D2283" s="17" t="s">
        <v>4410</v>
      </c>
      <c r="E2283" s="17" t="s">
        <v>4437</v>
      </c>
      <c r="F2283" s="19">
        <v>0</v>
      </c>
      <c r="G2283" s="19">
        <v>103365.9</v>
      </c>
      <c r="H2283" s="20">
        <v>-103365.9</v>
      </c>
    </row>
    <row r="2284" spans="1:8" x14ac:dyDescent="0.25">
      <c r="A2284" s="18" t="s">
        <v>2612</v>
      </c>
      <c r="B2284" s="17" t="s">
        <v>2586</v>
      </c>
      <c r="C2284" s="17" t="s">
        <v>243</v>
      </c>
      <c r="D2284" s="17" t="s">
        <v>4410</v>
      </c>
      <c r="E2284" s="17" t="s">
        <v>4437</v>
      </c>
      <c r="F2284" s="19">
        <v>0</v>
      </c>
      <c r="G2284" s="19">
        <v>11607.31</v>
      </c>
      <c r="H2284" s="20">
        <v>-11607.31</v>
      </c>
    </row>
    <row r="2285" spans="1:8" x14ac:dyDescent="0.25">
      <c r="A2285" s="18" t="s">
        <v>2613</v>
      </c>
      <c r="B2285" s="17" t="s">
        <v>2597</v>
      </c>
      <c r="C2285" s="17" t="s">
        <v>243</v>
      </c>
      <c r="D2285" s="17" t="s">
        <v>4410</v>
      </c>
      <c r="E2285" s="17" t="s">
        <v>4437</v>
      </c>
      <c r="F2285" s="19">
        <v>0</v>
      </c>
      <c r="G2285" s="19">
        <v>5625.46</v>
      </c>
      <c r="H2285" s="20">
        <v>-5625.46</v>
      </c>
    </row>
    <row r="2286" spans="1:8" x14ac:dyDescent="0.25">
      <c r="A2286" s="18" t="s">
        <v>2614</v>
      </c>
      <c r="B2286" s="17" t="s">
        <v>2615</v>
      </c>
      <c r="C2286" s="17" t="s">
        <v>243</v>
      </c>
      <c r="D2286" s="17" t="s">
        <v>4410</v>
      </c>
      <c r="E2286" s="17" t="s">
        <v>4437</v>
      </c>
      <c r="F2286" s="19">
        <v>0</v>
      </c>
      <c r="G2286" s="19">
        <v>3015.85</v>
      </c>
      <c r="H2286" s="20">
        <v>-3015.85</v>
      </c>
    </row>
    <row r="2287" spans="1:8" x14ac:dyDescent="0.25">
      <c r="A2287" s="18" t="s">
        <v>2616</v>
      </c>
      <c r="B2287" s="17" t="s">
        <v>2599</v>
      </c>
      <c r="C2287" s="17" t="s">
        <v>243</v>
      </c>
      <c r="D2287" s="17" t="s">
        <v>4410</v>
      </c>
      <c r="E2287" s="17" t="s">
        <v>4437</v>
      </c>
      <c r="F2287" s="19">
        <v>0</v>
      </c>
      <c r="G2287" s="19">
        <v>234.36</v>
      </c>
      <c r="H2287" s="20">
        <v>-234.36</v>
      </c>
    </row>
    <row r="2288" spans="1:8" x14ac:dyDescent="0.25">
      <c r="A2288" s="18" t="s">
        <v>0</v>
      </c>
      <c r="B2288" s="17" t="s">
        <v>38</v>
      </c>
      <c r="C2288" s="17" t="s">
        <v>0</v>
      </c>
      <c r="D2288" s="17" t="s">
        <v>0</v>
      </c>
      <c r="E2288" s="17" t="s">
        <v>0</v>
      </c>
      <c r="F2288" s="19">
        <f>F2287+F2286+F2285+F2284+F2283+F2282+F2281+F2280+F2279+F2278+F2277+F2276+F2275+F2274+F2273+F2272+F2271+F2270+F2269+F2268+F2267+F2266+F2265+F2264+F2263+F2262+F2261</f>
        <v>4500200</v>
      </c>
      <c r="G2288" s="19">
        <f>G2287+G2286+G2285+G2284+G2283+G2282+G2281+G2280+G2279+G2278+G2277+G2276+G2275+G2274+G2273+G2272+G2271+G2270+G2269+G2268+G2267+G2266+G2265+G2264+G2263+G2262+G2261</f>
        <v>3886076.3900000006</v>
      </c>
      <c r="H2288" s="20">
        <f>H2287+H2286+H2285+H2284+H2283+H2282+H2281+H2280+H2279+H2278+H2277+H2276+H2275+H2274+H2273+H2272+H2271+H2270+H2269+H2268+H2267+H2266+H2265+H2264+H2263+H2262+H2261</f>
        <v>614123.6100000001</v>
      </c>
    </row>
    <row r="2289" spans="1:8" x14ac:dyDescent="0.25">
      <c r="A2289" s="18" t="s">
        <v>2617</v>
      </c>
      <c r="B2289" s="17" t="s">
        <v>385</v>
      </c>
      <c r="C2289" s="17" t="s">
        <v>368</v>
      </c>
      <c r="D2289" s="17" t="s">
        <v>4410</v>
      </c>
      <c r="E2289" s="17" t="s">
        <v>4437</v>
      </c>
      <c r="F2289" s="19">
        <v>1717900</v>
      </c>
      <c r="G2289" s="19">
        <v>6124.48</v>
      </c>
      <c r="H2289" s="20">
        <v>1711775.52</v>
      </c>
    </row>
    <row r="2290" spans="1:8" x14ac:dyDescent="0.25">
      <c r="A2290" s="18" t="s">
        <v>2618</v>
      </c>
      <c r="B2290" s="17" t="s">
        <v>2619</v>
      </c>
      <c r="C2290" s="17" t="s">
        <v>368</v>
      </c>
      <c r="D2290" s="17" t="s">
        <v>4410</v>
      </c>
      <c r="E2290" s="17" t="s">
        <v>4437</v>
      </c>
      <c r="F2290" s="19">
        <v>0</v>
      </c>
      <c r="G2290" s="19">
        <v>352890.16</v>
      </c>
      <c r="H2290" s="20">
        <v>-352890.16</v>
      </c>
    </row>
    <row r="2291" spans="1:8" x14ac:dyDescent="0.25">
      <c r="A2291" s="18" t="s">
        <v>2620</v>
      </c>
      <c r="B2291" s="17" t="s">
        <v>2621</v>
      </c>
      <c r="C2291" s="17" t="s">
        <v>368</v>
      </c>
      <c r="D2291" s="17" t="s">
        <v>4410</v>
      </c>
      <c r="E2291" s="17" t="s">
        <v>4437</v>
      </c>
      <c r="F2291" s="19">
        <v>0</v>
      </c>
      <c r="G2291" s="19">
        <v>1647846.3</v>
      </c>
      <c r="H2291" s="20">
        <v>-1647846.3</v>
      </c>
    </row>
    <row r="2292" spans="1:8" x14ac:dyDescent="0.25">
      <c r="A2292" s="18" t="s">
        <v>2622</v>
      </c>
      <c r="B2292" s="17" t="s">
        <v>2216</v>
      </c>
      <c r="C2292" s="17" t="s">
        <v>177</v>
      </c>
      <c r="D2292" s="17" t="s">
        <v>4410</v>
      </c>
      <c r="E2292" s="17" t="s">
        <v>4437</v>
      </c>
      <c r="F2292" s="19">
        <v>4461500</v>
      </c>
      <c r="G2292" s="19">
        <v>4161385.31</v>
      </c>
      <c r="H2292" s="20">
        <v>300114.69</v>
      </c>
    </row>
    <row r="2293" spans="1:8" x14ac:dyDescent="0.25">
      <c r="A2293" s="18" t="s">
        <v>2623</v>
      </c>
      <c r="B2293" s="17" t="s">
        <v>2624</v>
      </c>
      <c r="C2293" s="17" t="s">
        <v>177</v>
      </c>
      <c r="D2293" s="17" t="s">
        <v>4410</v>
      </c>
      <c r="E2293" s="17" t="s">
        <v>4437</v>
      </c>
      <c r="F2293" s="19">
        <v>24179400</v>
      </c>
      <c r="G2293" s="19">
        <v>25730799.16</v>
      </c>
      <c r="H2293" s="20">
        <v>-1551399.16</v>
      </c>
    </row>
    <row r="2294" spans="1:8" x14ac:dyDescent="0.25">
      <c r="A2294" s="18" t="s">
        <v>0</v>
      </c>
      <c r="B2294" s="17" t="s">
        <v>42</v>
      </c>
      <c r="C2294" s="17" t="s">
        <v>0</v>
      </c>
      <c r="D2294" s="17" t="s">
        <v>0</v>
      </c>
      <c r="E2294" s="17" t="s">
        <v>0</v>
      </c>
      <c r="F2294" s="19">
        <f>F2293+F2292+F2291+F2290+F2289</f>
        <v>30358800</v>
      </c>
      <c r="G2294" s="19">
        <f>G2293+G2292+G2291+G2290+G2289</f>
        <v>31899045.41</v>
      </c>
      <c r="H2294" s="20">
        <f>H2293+H2292+H2291+H2290+H2289</f>
        <v>-1540245.4100000001</v>
      </c>
    </row>
    <row r="2295" spans="1:8" x14ac:dyDescent="0.25">
      <c r="A2295" s="18" t="s">
        <v>0</v>
      </c>
      <c r="B2295" s="17" t="s">
        <v>43</v>
      </c>
      <c r="C2295" s="17" t="s">
        <v>0</v>
      </c>
      <c r="D2295" s="17" t="s">
        <v>0</v>
      </c>
      <c r="E2295" s="17" t="s">
        <v>0</v>
      </c>
      <c r="F2295" s="19">
        <f>F2294-F2288</f>
        <v>25858600</v>
      </c>
      <c r="G2295" s="19">
        <f>G2294-G2288</f>
        <v>28012969.02</v>
      </c>
      <c r="H2295" s="20">
        <f>H2294-H2288</f>
        <v>-2154369.0200000005</v>
      </c>
    </row>
    <row r="2296" spans="1:8" x14ac:dyDescent="0.25">
      <c r="A2296" s="14" t="s">
        <v>2625</v>
      </c>
      <c r="B2296" s="15" t="s">
        <v>2626</v>
      </c>
      <c r="C2296" s="15" t="s">
        <v>0</v>
      </c>
      <c r="D2296" s="15" t="s">
        <v>0</v>
      </c>
      <c r="E2296" s="15" t="s">
        <v>0</v>
      </c>
      <c r="F2296" s="8"/>
      <c r="G2296" s="8"/>
      <c r="H2296" s="9"/>
    </row>
    <row r="2297" spans="1:8" x14ac:dyDescent="0.25">
      <c r="A2297" s="16" t="s">
        <v>2627</v>
      </c>
      <c r="B2297" s="17" t="s">
        <v>2628</v>
      </c>
      <c r="C2297" s="17" t="s">
        <v>0</v>
      </c>
      <c r="D2297" s="17" t="s">
        <v>0</v>
      </c>
      <c r="E2297" s="17" t="s">
        <v>0</v>
      </c>
      <c r="F2297" s="8"/>
      <c r="G2297" s="8"/>
      <c r="H2297" s="9"/>
    </row>
    <row r="2298" spans="1:8" x14ac:dyDescent="0.25">
      <c r="A2298" s="18" t="s">
        <v>2629</v>
      </c>
      <c r="B2298" s="17" t="s">
        <v>1081</v>
      </c>
      <c r="C2298" s="17" t="s">
        <v>243</v>
      </c>
      <c r="D2298" s="17" t="s">
        <v>4410</v>
      </c>
      <c r="E2298" s="17" t="s">
        <v>4437</v>
      </c>
      <c r="F2298" s="19">
        <v>7400</v>
      </c>
      <c r="G2298" s="19">
        <v>6319.04</v>
      </c>
      <c r="H2298" s="20">
        <v>1080.96</v>
      </c>
    </row>
    <row r="2299" spans="1:8" x14ac:dyDescent="0.25">
      <c r="A2299" s="18" t="s">
        <v>0</v>
      </c>
      <c r="B2299" s="17" t="s">
        <v>38</v>
      </c>
      <c r="C2299" s="17" t="s">
        <v>0</v>
      </c>
      <c r="D2299" s="17" t="s">
        <v>0</v>
      </c>
      <c r="E2299" s="17" t="s">
        <v>0</v>
      </c>
      <c r="F2299" s="19">
        <f>F2298</f>
        <v>7400</v>
      </c>
      <c r="G2299" s="19">
        <f>G2298</f>
        <v>6319.04</v>
      </c>
      <c r="H2299" s="20">
        <f>H2298</f>
        <v>1080.96</v>
      </c>
    </row>
    <row r="2300" spans="1:8" x14ac:dyDescent="0.25">
      <c r="A2300" s="18" t="s">
        <v>0</v>
      </c>
      <c r="B2300" s="17" t="s">
        <v>42</v>
      </c>
      <c r="C2300" s="17" t="s">
        <v>0</v>
      </c>
      <c r="D2300" s="17" t="s">
        <v>0</v>
      </c>
      <c r="E2300" s="17" t="s">
        <v>0</v>
      </c>
      <c r="F2300" s="19">
        <f>0</f>
        <v>0</v>
      </c>
      <c r="G2300" s="19">
        <f>0</f>
        <v>0</v>
      </c>
      <c r="H2300" s="20">
        <f>0</f>
        <v>0</v>
      </c>
    </row>
    <row r="2301" spans="1:8" x14ac:dyDescent="0.25">
      <c r="A2301" s="18" t="s">
        <v>0</v>
      </c>
      <c r="B2301" s="17" t="s">
        <v>43</v>
      </c>
      <c r="C2301" s="17" t="s">
        <v>0</v>
      </c>
      <c r="D2301" s="17" t="s">
        <v>0</v>
      </c>
      <c r="E2301" s="17" t="s">
        <v>0</v>
      </c>
      <c r="F2301" s="19">
        <f>F2300-F2299</f>
        <v>-7400</v>
      </c>
      <c r="G2301" s="19">
        <f>G2300-G2299</f>
        <v>-6319.04</v>
      </c>
      <c r="H2301" s="20">
        <f>H2300-H2299</f>
        <v>-1080.96</v>
      </c>
    </row>
    <row r="2302" spans="1:8" x14ac:dyDescent="0.25">
      <c r="A2302" s="14" t="s">
        <v>2630</v>
      </c>
      <c r="B2302" s="15" t="s">
        <v>2631</v>
      </c>
      <c r="C2302" s="15" t="s">
        <v>0</v>
      </c>
      <c r="D2302" s="15" t="s">
        <v>0</v>
      </c>
      <c r="E2302" s="15" t="s">
        <v>0</v>
      </c>
      <c r="F2302" s="8"/>
      <c r="G2302" s="8"/>
      <c r="H2302" s="9"/>
    </row>
    <row r="2303" spans="1:8" x14ac:dyDescent="0.25">
      <c r="A2303" s="16" t="s">
        <v>2632</v>
      </c>
      <c r="B2303" s="17" t="s">
        <v>2631</v>
      </c>
      <c r="C2303" s="17" t="s">
        <v>0</v>
      </c>
      <c r="D2303" s="17" t="s">
        <v>0</v>
      </c>
      <c r="E2303" s="17" t="s">
        <v>0</v>
      </c>
      <c r="F2303" s="8"/>
      <c r="G2303" s="8"/>
      <c r="H2303" s="9"/>
    </row>
    <row r="2304" spans="1:8" x14ac:dyDescent="0.25">
      <c r="A2304" s="18" t="s">
        <v>2633</v>
      </c>
      <c r="B2304" s="17" t="s">
        <v>2634</v>
      </c>
      <c r="C2304" s="17" t="s">
        <v>243</v>
      </c>
      <c r="D2304" s="17" t="s">
        <v>4410</v>
      </c>
      <c r="E2304" s="17" t="s">
        <v>4437</v>
      </c>
      <c r="F2304" s="19">
        <v>20500</v>
      </c>
      <c r="G2304" s="19">
        <v>17094.16</v>
      </c>
      <c r="H2304" s="20">
        <v>3405.84</v>
      </c>
    </row>
    <row r="2305" spans="1:8" x14ac:dyDescent="0.25">
      <c r="A2305" s="18" t="s">
        <v>2635</v>
      </c>
      <c r="B2305" s="17" t="s">
        <v>2636</v>
      </c>
      <c r="C2305" s="17" t="s">
        <v>19</v>
      </c>
      <c r="D2305" s="17" t="s">
        <v>4410</v>
      </c>
      <c r="E2305" s="17" t="s">
        <v>4437</v>
      </c>
      <c r="F2305" s="19">
        <v>5100</v>
      </c>
      <c r="G2305" s="19">
        <v>1418.5</v>
      </c>
      <c r="H2305" s="20">
        <v>3681.5</v>
      </c>
    </row>
    <row r="2306" spans="1:8" x14ac:dyDescent="0.25">
      <c r="A2306" s="18" t="s">
        <v>2637</v>
      </c>
      <c r="B2306" s="17" t="s">
        <v>2638</v>
      </c>
      <c r="C2306" s="17" t="s">
        <v>243</v>
      </c>
      <c r="D2306" s="17" t="s">
        <v>4410</v>
      </c>
      <c r="E2306" s="17" t="s">
        <v>4437</v>
      </c>
      <c r="F2306" s="19">
        <v>12300</v>
      </c>
      <c r="G2306" s="19">
        <v>10450</v>
      </c>
      <c r="H2306" s="20">
        <v>1850</v>
      </c>
    </row>
    <row r="2307" spans="1:8" x14ac:dyDescent="0.25">
      <c r="A2307" s="18" t="s">
        <v>0</v>
      </c>
      <c r="B2307" s="17" t="s">
        <v>38</v>
      </c>
      <c r="C2307" s="17" t="s">
        <v>0</v>
      </c>
      <c r="D2307" s="17" t="s">
        <v>0</v>
      </c>
      <c r="E2307" s="17" t="s">
        <v>0</v>
      </c>
      <c r="F2307" s="19">
        <f>F2306+F2305+F2304</f>
        <v>37900</v>
      </c>
      <c r="G2307" s="19">
        <f>G2306+G2305+G2304</f>
        <v>28962.66</v>
      </c>
      <c r="H2307" s="20">
        <f>H2306+H2305+H2304</f>
        <v>8937.34</v>
      </c>
    </row>
    <row r="2308" spans="1:8" x14ac:dyDescent="0.25">
      <c r="A2308" s="18" t="s">
        <v>2639</v>
      </c>
      <c r="B2308" s="17" t="s">
        <v>2640</v>
      </c>
      <c r="C2308" s="17" t="s">
        <v>261</v>
      </c>
      <c r="D2308" s="17" t="s">
        <v>4410</v>
      </c>
      <c r="E2308" s="17" t="s">
        <v>4437</v>
      </c>
      <c r="F2308" s="19">
        <v>5100</v>
      </c>
      <c r="G2308" s="19">
        <v>1392.5</v>
      </c>
      <c r="H2308" s="20">
        <v>3707.5</v>
      </c>
    </row>
    <row r="2309" spans="1:8" x14ac:dyDescent="0.25">
      <c r="A2309" s="18" t="s">
        <v>0</v>
      </c>
      <c r="B2309" s="17" t="s">
        <v>42</v>
      </c>
      <c r="C2309" s="17" t="s">
        <v>0</v>
      </c>
      <c r="D2309" s="17" t="s">
        <v>0</v>
      </c>
      <c r="E2309" s="17" t="s">
        <v>0</v>
      </c>
      <c r="F2309" s="19">
        <f>F2308</f>
        <v>5100</v>
      </c>
      <c r="G2309" s="19">
        <f>G2308</f>
        <v>1392.5</v>
      </c>
      <c r="H2309" s="20">
        <f>H2308</f>
        <v>3707.5</v>
      </c>
    </row>
    <row r="2310" spans="1:8" x14ac:dyDescent="0.25">
      <c r="A2310" s="18" t="s">
        <v>0</v>
      </c>
      <c r="B2310" s="17" t="s">
        <v>43</v>
      </c>
      <c r="C2310" s="17" t="s">
        <v>0</v>
      </c>
      <c r="D2310" s="17" t="s">
        <v>0</v>
      </c>
      <c r="E2310" s="17" t="s">
        <v>0</v>
      </c>
      <c r="F2310" s="19">
        <f>F2309-F2307</f>
        <v>-32800</v>
      </c>
      <c r="G2310" s="19">
        <f>G2309-G2307</f>
        <v>-27570.16</v>
      </c>
      <c r="H2310" s="20">
        <f>H2309-H2307</f>
        <v>-5229.84</v>
      </c>
    </row>
    <row r="2311" spans="1:8" x14ac:dyDescent="0.25">
      <c r="A2311" s="14" t="s">
        <v>2641</v>
      </c>
      <c r="B2311" s="15" t="s">
        <v>2642</v>
      </c>
      <c r="C2311" s="15" t="s">
        <v>0</v>
      </c>
      <c r="D2311" s="15" t="s">
        <v>0</v>
      </c>
      <c r="E2311" s="15" t="s">
        <v>0</v>
      </c>
      <c r="F2311" s="8"/>
      <c r="G2311" s="8"/>
      <c r="H2311" s="9"/>
    </row>
    <row r="2312" spans="1:8" x14ac:dyDescent="0.25">
      <c r="A2312" s="16" t="s">
        <v>2643</v>
      </c>
      <c r="B2312" s="17" t="s">
        <v>2642</v>
      </c>
      <c r="C2312" s="17" t="s">
        <v>0</v>
      </c>
      <c r="D2312" s="17" t="s">
        <v>0</v>
      </c>
      <c r="E2312" s="17" t="s">
        <v>0</v>
      </c>
      <c r="F2312" s="8"/>
      <c r="G2312" s="8"/>
      <c r="H2312" s="9"/>
    </row>
    <row r="2313" spans="1:8" x14ac:dyDescent="0.25">
      <c r="A2313" s="18" t="s">
        <v>2644</v>
      </c>
      <c r="B2313" s="17" t="s">
        <v>2645</v>
      </c>
      <c r="C2313" s="17" t="s">
        <v>48</v>
      </c>
      <c r="D2313" s="17" t="s">
        <v>4410</v>
      </c>
      <c r="E2313" s="17" t="s">
        <v>4437</v>
      </c>
      <c r="F2313" s="19">
        <v>1000</v>
      </c>
      <c r="G2313" s="19">
        <v>598.20000000000005</v>
      </c>
      <c r="H2313" s="20">
        <v>401.8</v>
      </c>
    </row>
    <row r="2314" spans="1:8" x14ac:dyDescent="0.25">
      <c r="A2314" s="18" t="s">
        <v>2646</v>
      </c>
      <c r="B2314" s="17" t="s">
        <v>157</v>
      </c>
      <c r="C2314" s="17" t="s">
        <v>86</v>
      </c>
      <c r="D2314" s="17" t="s">
        <v>4410</v>
      </c>
      <c r="E2314" s="17" t="s">
        <v>4437</v>
      </c>
      <c r="F2314" s="19">
        <v>100</v>
      </c>
      <c r="G2314" s="19">
        <v>0</v>
      </c>
      <c r="H2314" s="20">
        <v>100</v>
      </c>
    </row>
    <row r="2315" spans="1:8" x14ac:dyDescent="0.25">
      <c r="A2315" s="18" t="s">
        <v>0</v>
      </c>
      <c r="B2315" s="17" t="s">
        <v>38</v>
      </c>
      <c r="C2315" s="17" t="s">
        <v>0</v>
      </c>
      <c r="D2315" s="17" t="s">
        <v>0</v>
      </c>
      <c r="E2315" s="17" t="s">
        <v>0</v>
      </c>
      <c r="F2315" s="19">
        <f>F2314+F2313</f>
        <v>1100</v>
      </c>
      <c r="G2315" s="19">
        <f>G2314+G2313</f>
        <v>598.20000000000005</v>
      </c>
      <c r="H2315" s="20">
        <f>H2314+H2313</f>
        <v>501.8</v>
      </c>
    </row>
    <row r="2316" spans="1:8" x14ac:dyDescent="0.25">
      <c r="A2316" s="18" t="s">
        <v>0</v>
      </c>
      <c r="B2316" s="17" t="s">
        <v>42</v>
      </c>
      <c r="C2316" s="17" t="s">
        <v>0</v>
      </c>
      <c r="D2316" s="17" t="s">
        <v>0</v>
      </c>
      <c r="E2316" s="17" t="s">
        <v>0</v>
      </c>
      <c r="F2316" s="19">
        <f>0</f>
        <v>0</v>
      </c>
      <c r="G2316" s="19">
        <f>0</f>
        <v>0</v>
      </c>
      <c r="H2316" s="20">
        <f>0</f>
        <v>0</v>
      </c>
    </row>
    <row r="2317" spans="1:8" x14ac:dyDescent="0.25">
      <c r="A2317" s="18" t="s">
        <v>0</v>
      </c>
      <c r="B2317" s="17" t="s">
        <v>43</v>
      </c>
      <c r="C2317" s="17" t="s">
        <v>0</v>
      </c>
      <c r="D2317" s="17" t="s">
        <v>0</v>
      </c>
      <c r="E2317" s="17" t="s">
        <v>0</v>
      </c>
      <c r="F2317" s="19">
        <f>F2316-F2315</f>
        <v>-1100</v>
      </c>
      <c r="G2317" s="19">
        <f>G2316-G2315</f>
        <v>-598.20000000000005</v>
      </c>
      <c r="H2317" s="20">
        <f>H2316-H2315</f>
        <v>-501.8</v>
      </c>
    </row>
    <row r="2318" spans="1:8" x14ac:dyDescent="0.25">
      <c r="A2318" s="14" t="s">
        <v>2647</v>
      </c>
      <c r="B2318" s="15" t="s">
        <v>1076</v>
      </c>
      <c r="C2318" s="15" t="s">
        <v>0</v>
      </c>
      <c r="D2318" s="15" t="s">
        <v>0</v>
      </c>
      <c r="E2318" s="15" t="s">
        <v>0</v>
      </c>
      <c r="F2318" s="8"/>
      <c r="G2318" s="8"/>
      <c r="H2318" s="9"/>
    </row>
    <row r="2319" spans="1:8" x14ac:dyDescent="0.25">
      <c r="A2319" s="16" t="s">
        <v>2648</v>
      </c>
      <c r="B2319" s="17" t="s">
        <v>1076</v>
      </c>
      <c r="C2319" s="17" t="s">
        <v>0</v>
      </c>
      <c r="D2319" s="17" t="s">
        <v>0</v>
      </c>
      <c r="E2319" s="17" t="s">
        <v>0</v>
      </c>
      <c r="F2319" s="8"/>
      <c r="G2319" s="8"/>
      <c r="H2319" s="9"/>
    </row>
    <row r="2320" spans="1:8" x14ac:dyDescent="0.25">
      <c r="A2320" s="18" t="s">
        <v>2649</v>
      </c>
      <c r="B2320" s="17" t="s">
        <v>101</v>
      </c>
      <c r="C2320" s="17" t="s">
        <v>19</v>
      </c>
      <c r="D2320" s="17" t="s">
        <v>4410</v>
      </c>
      <c r="E2320" s="17" t="s">
        <v>4437</v>
      </c>
      <c r="F2320" s="19">
        <v>85000</v>
      </c>
      <c r="G2320" s="19">
        <v>22644.43</v>
      </c>
      <c r="H2320" s="20">
        <v>62355.57</v>
      </c>
    </row>
    <row r="2321" spans="1:8" x14ac:dyDescent="0.25">
      <c r="A2321" s="18" t="s">
        <v>2650</v>
      </c>
      <c r="B2321" s="17" t="s">
        <v>2651</v>
      </c>
      <c r="C2321" s="17" t="s">
        <v>243</v>
      </c>
      <c r="D2321" s="17" t="s">
        <v>4405</v>
      </c>
      <c r="E2321" s="17" t="s">
        <v>4437</v>
      </c>
      <c r="F2321" s="19">
        <v>867000</v>
      </c>
      <c r="G2321" s="19">
        <v>865755</v>
      </c>
      <c r="H2321" s="20">
        <v>1245</v>
      </c>
    </row>
    <row r="2322" spans="1:8" x14ac:dyDescent="0.25">
      <c r="A2322" s="18" t="s">
        <v>0</v>
      </c>
      <c r="B2322" s="17" t="s">
        <v>38</v>
      </c>
      <c r="C2322" s="17" t="s">
        <v>0</v>
      </c>
      <c r="D2322" s="17" t="s">
        <v>0</v>
      </c>
      <c r="E2322" s="17" t="s">
        <v>0</v>
      </c>
      <c r="F2322" s="19">
        <f>F2321+F2320</f>
        <v>952000</v>
      </c>
      <c r="G2322" s="19">
        <f>G2321+G2320</f>
        <v>888399.43</v>
      </c>
      <c r="H2322" s="20">
        <f>H2321+H2320</f>
        <v>63600.57</v>
      </c>
    </row>
    <row r="2323" spans="1:8" x14ac:dyDescent="0.25">
      <c r="A2323" s="18" t="s">
        <v>0</v>
      </c>
      <c r="B2323" s="17" t="s">
        <v>42</v>
      </c>
      <c r="C2323" s="17" t="s">
        <v>0</v>
      </c>
      <c r="D2323" s="17" t="s">
        <v>0</v>
      </c>
      <c r="E2323" s="17" t="s">
        <v>0</v>
      </c>
      <c r="F2323" s="19">
        <f>0</f>
        <v>0</v>
      </c>
      <c r="G2323" s="19">
        <f>0</f>
        <v>0</v>
      </c>
      <c r="H2323" s="20">
        <f>0</f>
        <v>0</v>
      </c>
    </row>
    <row r="2324" spans="1:8" x14ac:dyDescent="0.25">
      <c r="A2324" s="18" t="s">
        <v>0</v>
      </c>
      <c r="B2324" s="17" t="s">
        <v>43</v>
      </c>
      <c r="C2324" s="17" t="s">
        <v>0</v>
      </c>
      <c r="D2324" s="17" t="s">
        <v>0</v>
      </c>
      <c r="E2324" s="17" t="s">
        <v>0</v>
      </c>
      <c r="F2324" s="19">
        <f>F2323-F2322</f>
        <v>-952000</v>
      </c>
      <c r="G2324" s="19">
        <f>G2323-G2322</f>
        <v>-888399.43</v>
      </c>
      <c r="H2324" s="20">
        <f>H2323-H2322</f>
        <v>-63600.57</v>
      </c>
    </row>
    <row r="2325" spans="1:8" x14ac:dyDescent="0.25">
      <c r="A2325" s="12" t="s">
        <v>2652</v>
      </c>
      <c r="B2325" s="13" t="s">
        <v>2653</v>
      </c>
      <c r="C2325" s="13" t="s">
        <v>0</v>
      </c>
      <c r="D2325" s="13" t="s">
        <v>0</v>
      </c>
      <c r="E2325" s="13" t="s">
        <v>0</v>
      </c>
      <c r="F2325" s="8"/>
      <c r="G2325" s="8"/>
      <c r="H2325" s="9"/>
    </row>
    <row r="2326" spans="1:8" x14ac:dyDescent="0.25">
      <c r="A2326" s="14" t="s">
        <v>2654</v>
      </c>
      <c r="B2326" s="15" t="s">
        <v>2655</v>
      </c>
      <c r="C2326" s="15" t="s">
        <v>0</v>
      </c>
      <c r="D2326" s="15" t="s">
        <v>0</v>
      </c>
      <c r="E2326" s="15" t="s">
        <v>0</v>
      </c>
      <c r="F2326" s="8"/>
      <c r="G2326" s="8"/>
      <c r="H2326" s="9"/>
    </row>
    <row r="2327" spans="1:8" x14ac:dyDescent="0.25">
      <c r="A2327" s="16" t="s">
        <v>2656</v>
      </c>
      <c r="B2327" s="17" t="s">
        <v>2655</v>
      </c>
      <c r="C2327" s="17" t="s">
        <v>0</v>
      </c>
      <c r="D2327" s="17" t="s">
        <v>0</v>
      </c>
      <c r="E2327" s="17" t="s">
        <v>0</v>
      </c>
      <c r="F2327" s="8"/>
      <c r="G2327" s="8"/>
      <c r="H2327" s="9"/>
    </row>
    <row r="2328" spans="1:8" x14ac:dyDescent="0.25">
      <c r="A2328" s="18" t="s">
        <v>2657</v>
      </c>
      <c r="B2328" s="17" t="s">
        <v>2658</v>
      </c>
      <c r="C2328" s="17" t="s">
        <v>475</v>
      </c>
      <c r="D2328" s="17" t="s">
        <v>4405</v>
      </c>
      <c r="E2328" s="17" t="s">
        <v>4418</v>
      </c>
      <c r="F2328" s="19">
        <v>1149000</v>
      </c>
      <c r="G2328" s="19">
        <v>1148969.93</v>
      </c>
      <c r="H2328" s="20">
        <v>30.07</v>
      </c>
    </row>
    <row r="2329" spans="1:8" x14ac:dyDescent="0.25">
      <c r="A2329" s="18" t="s">
        <v>0</v>
      </c>
      <c r="B2329" s="17" t="s">
        <v>38</v>
      </c>
      <c r="C2329" s="17" t="s">
        <v>0</v>
      </c>
      <c r="D2329" s="17" t="s">
        <v>0</v>
      </c>
      <c r="E2329" s="17" t="s">
        <v>0</v>
      </c>
      <c r="F2329" s="19">
        <f>F2328</f>
        <v>1149000</v>
      </c>
      <c r="G2329" s="19">
        <f>G2328</f>
        <v>1148969.93</v>
      </c>
      <c r="H2329" s="20">
        <f>H2328</f>
        <v>30.07</v>
      </c>
    </row>
    <row r="2330" spans="1:8" x14ac:dyDescent="0.25">
      <c r="A2330" s="18" t="s">
        <v>0</v>
      </c>
      <c r="B2330" s="17" t="s">
        <v>42</v>
      </c>
      <c r="C2330" s="17" t="s">
        <v>0</v>
      </c>
      <c r="D2330" s="17" t="s">
        <v>0</v>
      </c>
      <c r="E2330" s="17" t="s">
        <v>0</v>
      </c>
      <c r="F2330" s="19">
        <f>0</f>
        <v>0</v>
      </c>
      <c r="G2330" s="19">
        <f>0</f>
        <v>0</v>
      </c>
      <c r="H2330" s="20">
        <f>0</f>
        <v>0</v>
      </c>
    </row>
    <row r="2331" spans="1:8" x14ac:dyDescent="0.25">
      <c r="A2331" s="18" t="s">
        <v>0</v>
      </c>
      <c r="B2331" s="17" t="s">
        <v>43</v>
      </c>
      <c r="C2331" s="17" t="s">
        <v>0</v>
      </c>
      <c r="D2331" s="17" t="s">
        <v>0</v>
      </c>
      <c r="E2331" s="17" t="s">
        <v>0</v>
      </c>
      <c r="F2331" s="19">
        <f>F2330-F2329</f>
        <v>-1149000</v>
      </c>
      <c r="G2331" s="19">
        <f>G2330-G2329</f>
        <v>-1148969.93</v>
      </c>
      <c r="H2331" s="20">
        <f>H2330-H2329</f>
        <v>-30.07</v>
      </c>
    </row>
    <row r="2332" spans="1:8" x14ac:dyDescent="0.25">
      <c r="A2332" s="14" t="s">
        <v>2659</v>
      </c>
      <c r="B2332" s="15" t="s">
        <v>2660</v>
      </c>
      <c r="C2332" s="15" t="s">
        <v>0</v>
      </c>
      <c r="D2332" s="15" t="s">
        <v>0</v>
      </c>
      <c r="E2332" s="15" t="s">
        <v>0</v>
      </c>
      <c r="F2332" s="8"/>
      <c r="G2332" s="8"/>
      <c r="H2332" s="9"/>
    </row>
    <row r="2333" spans="1:8" x14ac:dyDescent="0.25">
      <c r="A2333" s="16" t="s">
        <v>2661</v>
      </c>
      <c r="B2333" s="17" t="s">
        <v>2660</v>
      </c>
      <c r="C2333" s="17" t="s">
        <v>0</v>
      </c>
      <c r="D2333" s="17" t="s">
        <v>0</v>
      </c>
      <c r="E2333" s="17" t="s">
        <v>0</v>
      </c>
      <c r="F2333" s="8"/>
      <c r="G2333" s="8"/>
      <c r="H2333" s="9"/>
    </row>
    <row r="2334" spans="1:8" x14ac:dyDescent="0.25">
      <c r="A2334" s="18" t="s">
        <v>2662</v>
      </c>
      <c r="B2334" s="17" t="s">
        <v>2663</v>
      </c>
      <c r="C2334" s="17" t="s">
        <v>48</v>
      </c>
      <c r="D2334" s="17" t="s">
        <v>4411</v>
      </c>
      <c r="E2334" s="17" t="s">
        <v>4422</v>
      </c>
      <c r="F2334" s="19">
        <v>5500</v>
      </c>
      <c r="G2334" s="19">
        <v>0</v>
      </c>
      <c r="H2334" s="20">
        <v>5500</v>
      </c>
    </row>
    <row r="2335" spans="1:8" x14ac:dyDescent="0.25">
      <c r="A2335" s="18" t="s">
        <v>2664</v>
      </c>
      <c r="B2335" s="17" t="s">
        <v>2665</v>
      </c>
      <c r="C2335" s="17" t="s">
        <v>243</v>
      </c>
      <c r="D2335" s="17" t="s">
        <v>4411</v>
      </c>
      <c r="E2335" s="17" t="s">
        <v>4422</v>
      </c>
      <c r="F2335" s="19">
        <v>68000</v>
      </c>
      <c r="G2335" s="19">
        <v>98770.76</v>
      </c>
      <c r="H2335" s="20">
        <v>-30770.76</v>
      </c>
    </row>
    <row r="2336" spans="1:8" x14ac:dyDescent="0.25">
      <c r="A2336" s="18" t="s">
        <v>2666</v>
      </c>
      <c r="B2336" s="17" t="s">
        <v>2667</v>
      </c>
      <c r="C2336" s="17" t="s">
        <v>243</v>
      </c>
      <c r="D2336" s="17" t="s">
        <v>4411</v>
      </c>
      <c r="E2336" s="17" t="s">
        <v>4422</v>
      </c>
      <c r="F2336" s="19">
        <v>15000</v>
      </c>
      <c r="G2336" s="19">
        <v>633</v>
      </c>
      <c r="H2336" s="20">
        <v>14367</v>
      </c>
    </row>
    <row r="2337" spans="1:8" x14ac:dyDescent="0.25">
      <c r="A2337" s="18" t="s">
        <v>2668</v>
      </c>
      <c r="B2337" s="17" t="s">
        <v>2669</v>
      </c>
      <c r="C2337" s="17" t="s">
        <v>19</v>
      </c>
      <c r="D2337" s="17" t="s">
        <v>4411</v>
      </c>
      <c r="E2337" s="17" t="s">
        <v>4437</v>
      </c>
      <c r="F2337" s="19">
        <v>10000000</v>
      </c>
      <c r="G2337" s="19">
        <v>0</v>
      </c>
      <c r="H2337" s="20">
        <v>10000000</v>
      </c>
    </row>
    <row r="2338" spans="1:8" x14ac:dyDescent="0.25">
      <c r="A2338" s="18" t="s">
        <v>2670</v>
      </c>
      <c r="B2338" s="17" t="s">
        <v>2671</v>
      </c>
      <c r="C2338" s="17" t="s">
        <v>19</v>
      </c>
      <c r="D2338" s="17" t="s">
        <v>4411</v>
      </c>
      <c r="E2338" s="17" t="s">
        <v>4437</v>
      </c>
      <c r="F2338" s="19">
        <v>0</v>
      </c>
      <c r="G2338" s="19">
        <v>3164224.7</v>
      </c>
      <c r="H2338" s="20">
        <v>-3164224.7</v>
      </c>
    </row>
    <row r="2339" spans="1:8" x14ac:dyDescent="0.25">
      <c r="A2339" s="18" t="s">
        <v>2672</v>
      </c>
      <c r="B2339" s="17" t="s">
        <v>2673</v>
      </c>
      <c r="C2339" s="17" t="s">
        <v>19</v>
      </c>
      <c r="D2339" s="17" t="s">
        <v>4411</v>
      </c>
      <c r="E2339" s="17" t="s">
        <v>4437</v>
      </c>
      <c r="F2339" s="19">
        <v>0</v>
      </c>
      <c r="G2339" s="19">
        <v>1449529.7</v>
      </c>
      <c r="H2339" s="20">
        <v>-1449529.7</v>
      </c>
    </row>
    <row r="2340" spans="1:8" x14ac:dyDescent="0.25">
      <c r="A2340" s="18" t="s">
        <v>2674</v>
      </c>
      <c r="B2340" s="17" t="s">
        <v>2675</v>
      </c>
      <c r="C2340" s="17" t="s">
        <v>19</v>
      </c>
      <c r="D2340" s="17" t="s">
        <v>4411</v>
      </c>
      <c r="E2340" s="17" t="s">
        <v>4437</v>
      </c>
      <c r="F2340" s="19">
        <v>0</v>
      </c>
      <c r="G2340" s="19">
        <v>70662.38</v>
      </c>
      <c r="H2340" s="20">
        <v>-70662.38</v>
      </c>
    </row>
    <row r="2341" spans="1:8" x14ac:dyDescent="0.25">
      <c r="A2341" s="18" t="s">
        <v>2676</v>
      </c>
      <c r="B2341" s="17" t="s">
        <v>2677</v>
      </c>
      <c r="C2341" s="17" t="s">
        <v>19</v>
      </c>
      <c r="D2341" s="17" t="s">
        <v>4411</v>
      </c>
      <c r="E2341" s="17" t="s">
        <v>4437</v>
      </c>
      <c r="F2341" s="19">
        <v>0</v>
      </c>
      <c r="G2341" s="19">
        <v>32035.22</v>
      </c>
      <c r="H2341" s="20">
        <v>-32035.22</v>
      </c>
    </row>
    <row r="2342" spans="1:8" x14ac:dyDescent="0.25">
      <c r="A2342" s="18" t="s">
        <v>2678</v>
      </c>
      <c r="B2342" s="17" t="s">
        <v>2679</v>
      </c>
      <c r="C2342" s="17" t="s">
        <v>19</v>
      </c>
      <c r="D2342" s="17" t="s">
        <v>4411</v>
      </c>
      <c r="E2342" s="17" t="s">
        <v>4437</v>
      </c>
      <c r="F2342" s="19">
        <v>0</v>
      </c>
      <c r="G2342" s="19">
        <v>15675</v>
      </c>
      <c r="H2342" s="20">
        <v>-15675</v>
      </c>
    </row>
    <row r="2343" spans="1:8" x14ac:dyDescent="0.25">
      <c r="A2343" s="18" t="s">
        <v>2680</v>
      </c>
      <c r="B2343" s="17" t="s">
        <v>2681</v>
      </c>
      <c r="C2343" s="17" t="s">
        <v>19</v>
      </c>
      <c r="D2343" s="17" t="s">
        <v>4411</v>
      </c>
      <c r="E2343" s="17" t="s">
        <v>4437</v>
      </c>
      <c r="F2343" s="19">
        <v>0</v>
      </c>
      <c r="G2343" s="19">
        <v>19840</v>
      </c>
      <c r="H2343" s="20">
        <v>-19840</v>
      </c>
    </row>
    <row r="2344" spans="1:8" x14ac:dyDescent="0.25">
      <c r="A2344" s="18" t="s">
        <v>2682</v>
      </c>
      <c r="B2344" s="17" t="s">
        <v>2683</v>
      </c>
      <c r="C2344" s="17" t="s">
        <v>19</v>
      </c>
      <c r="D2344" s="17" t="s">
        <v>4411</v>
      </c>
      <c r="E2344" s="17" t="s">
        <v>4437</v>
      </c>
      <c r="F2344" s="19">
        <v>0</v>
      </c>
      <c r="G2344" s="19">
        <v>507964.98</v>
      </c>
      <c r="H2344" s="20">
        <v>-507964.98</v>
      </c>
    </row>
    <row r="2345" spans="1:8" x14ac:dyDescent="0.25">
      <c r="A2345" s="18" t="s">
        <v>2684</v>
      </c>
      <c r="B2345" s="17" t="s">
        <v>2685</v>
      </c>
      <c r="C2345" s="17" t="s">
        <v>19</v>
      </c>
      <c r="D2345" s="17" t="s">
        <v>4411</v>
      </c>
      <c r="E2345" s="17" t="s">
        <v>4437</v>
      </c>
      <c r="F2345" s="19">
        <v>0</v>
      </c>
      <c r="G2345" s="19">
        <v>319048.28000000003</v>
      </c>
      <c r="H2345" s="20">
        <v>-319048.28000000003</v>
      </c>
    </row>
    <row r="2346" spans="1:8" x14ac:dyDescent="0.25">
      <c r="A2346" s="18" t="s">
        <v>2686</v>
      </c>
      <c r="B2346" s="17" t="s">
        <v>2687</v>
      </c>
      <c r="C2346" s="17" t="s">
        <v>19</v>
      </c>
      <c r="D2346" s="17" t="s">
        <v>4411</v>
      </c>
      <c r="E2346" s="17" t="s">
        <v>4437</v>
      </c>
      <c r="F2346" s="19">
        <v>0</v>
      </c>
      <c r="G2346" s="19">
        <v>40396.28</v>
      </c>
      <c r="H2346" s="20">
        <v>-40396.28</v>
      </c>
    </row>
    <row r="2347" spans="1:8" x14ac:dyDescent="0.25">
      <c r="A2347" s="18" t="s">
        <v>2688</v>
      </c>
      <c r="B2347" s="17" t="s">
        <v>2689</v>
      </c>
      <c r="C2347" s="17" t="s">
        <v>19</v>
      </c>
      <c r="D2347" s="17" t="s">
        <v>4411</v>
      </c>
      <c r="E2347" s="17" t="s">
        <v>4437</v>
      </c>
      <c r="F2347" s="19">
        <v>0</v>
      </c>
      <c r="G2347" s="19">
        <v>18700</v>
      </c>
      <c r="H2347" s="20">
        <v>-18700</v>
      </c>
    </row>
    <row r="2348" spans="1:8" x14ac:dyDescent="0.25">
      <c r="A2348" s="18" t="s">
        <v>2690</v>
      </c>
      <c r="B2348" s="17" t="s">
        <v>2691</v>
      </c>
      <c r="C2348" s="17" t="s">
        <v>19</v>
      </c>
      <c r="D2348" s="17" t="s">
        <v>4411</v>
      </c>
      <c r="E2348" s="17" t="s">
        <v>4437</v>
      </c>
      <c r="F2348" s="19">
        <v>0</v>
      </c>
      <c r="G2348" s="19">
        <v>307.5</v>
      </c>
      <c r="H2348" s="20">
        <v>-307.5</v>
      </c>
    </row>
    <row r="2349" spans="1:8" x14ac:dyDescent="0.25">
      <c r="A2349" s="18" t="s">
        <v>2692</v>
      </c>
      <c r="B2349" s="17" t="s">
        <v>2693</v>
      </c>
      <c r="C2349" s="17" t="s">
        <v>19</v>
      </c>
      <c r="D2349" s="17" t="s">
        <v>4411</v>
      </c>
      <c r="E2349" s="17" t="s">
        <v>4437</v>
      </c>
      <c r="F2349" s="19">
        <v>0</v>
      </c>
      <c r="G2349" s="19">
        <v>102629.01</v>
      </c>
      <c r="H2349" s="20">
        <v>-102629.01</v>
      </c>
    </row>
    <row r="2350" spans="1:8" x14ac:dyDescent="0.25">
      <c r="A2350" s="18" t="s">
        <v>2694</v>
      </c>
      <c r="B2350" s="17" t="s">
        <v>2695</v>
      </c>
      <c r="C2350" s="17" t="s">
        <v>19</v>
      </c>
      <c r="D2350" s="17" t="s">
        <v>4411</v>
      </c>
      <c r="E2350" s="17" t="s">
        <v>4437</v>
      </c>
      <c r="F2350" s="19">
        <v>0</v>
      </c>
      <c r="G2350" s="19">
        <v>14724.87</v>
      </c>
      <c r="H2350" s="20">
        <v>-14724.87</v>
      </c>
    </row>
    <row r="2351" spans="1:8" x14ac:dyDescent="0.25">
      <c r="A2351" s="18" t="s">
        <v>2696</v>
      </c>
      <c r="B2351" s="17" t="s">
        <v>2697</v>
      </c>
      <c r="C2351" s="17" t="s">
        <v>19</v>
      </c>
      <c r="D2351" s="17" t="s">
        <v>4411</v>
      </c>
      <c r="E2351" s="17" t="s">
        <v>4437</v>
      </c>
      <c r="F2351" s="19">
        <v>0</v>
      </c>
      <c r="G2351" s="19">
        <v>16481.36</v>
      </c>
      <c r="H2351" s="20">
        <v>-16481.36</v>
      </c>
    </row>
    <row r="2352" spans="1:8" x14ac:dyDescent="0.25">
      <c r="A2352" s="18" t="s">
        <v>2698</v>
      </c>
      <c r="B2352" s="17" t="s">
        <v>2699</v>
      </c>
      <c r="C2352" s="17" t="s">
        <v>19</v>
      </c>
      <c r="D2352" s="17" t="s">
        <v>4411</v>
      </c>
      <c r="E2352" s="17" t="s">
        <v>4437</v>
      </c>
      <c r="F2352" s="19">
        <v>0</v>
      </c>
      <c r="G2352" s="19">
        <v>6498.6</v>
      </c>
      <c r="H2352" s="20">
        <v>-6498.6</v>
      </c>
    </row>
    <row r="2353" spans="1:8" x14ac:dyDescent="0.25">
      <c r="A2353" s="18" t="s">
        <v>2700</v>
      </c>
      <c r="B2353" s="17" t="s">
        <v>2701</v>
      </c>
      <c r="C2353" s="17" t="s">
        <v>19</v>
      </c>
      <c r="D2353" s="17" t="s">
        <v>4411</v>
      </c>
      <c r="E2353" s="17" t="s">
        <v>4437</v>
      </c>
      <c r="F2353" s="19">
        <v>0</v>
      </c>
      <c r="G2353" s="19">
        <v>317924.77</v>
      </c>
      <c r="H2353" s="20">
        <v>-317924.77</v>
      </c>
    </row>
    <row r="2354" spans="1:8" x14ac:dyDescent="0.25">
      <c r="A2354" s="18" t="s">
        <v>2702</v>
      </c>
      <c r="B2354" s="17" t="s">
        <v>2703</v>
      </c>
      <c r="C2354" s="17" t="s">
        <v>19</v>
      </c>
      <c r="D2354" s="17" t="s">
        <v>4411</v>
      </c>
      <c r="E2354" s="17" t="s">
        <v>4437</v>
      </c>
      <c r="F2354" s="19">
        <v>100</v>
      </c>
      <c r="G2354" s="19">
        <v>787575.98</v>
      </c>
      <c r="H2354" s="20">
        <v>-787475.98</v>
      </c>
    </row>
    <row r="2355" spans="1:8" x14ac:dyDescent="0.25">
      <c r="A2355" s="18" t="s">
        <v>2704</v>
      </c>
      <c r="B2355" s="17" t="s">
        <v>2705</v>
      </c>
      <c r="C2355" s="17" t="s">
        <v>48</v>
      </c>
      <c r="D2355" s="17" t="s">
        <v>4411</v>
      </c>
      <c r="E2355" s="17" t="s">
        <v>4437</v>
      </c>
      <c r="F2355" s="19">
        <v>100</v>
      </c>
      <c r="G2355" s="19">
        <v>194096.62</v>
      </c>
      <c r="H2355" s="20">
        <v>-193996.62</v>
      </c>
    </row>
    <row r="2356" spans="1:8" x14ac:dyDescent="0.25">
      <c r="A2356" s="18" t="s">
        <v>2706</v>
      </c>
      <c r="B2356" s="17" t="s">
        <v>2707</v>
      </c>
      <c r="C2356" s="17" t="s">
        <v>19</v>
      </c>
      <c r="D2356" s="17" t="s">
        <v>4411</v>
      </c>
      <c r="E2356" s="17" t="s">
        <v>4437</v>
      </c>
      <c r="F2356" s="19">
        <v>1800000</v>
      </c>
      <c r="G2356" s="19">
        <v>0</v>
      </c>
      <c r="H2356" s="20">
        <v>1800000</v>
      </c>
    </row>
    <row r="2357" spans="1:8" x14ac:dyDescent="0.25">
      <c r="A2357" s="18" t="s">
        <v>2708</v>
      </c>
      <c r="B2357" s="17" t="s">
        <v>2709</v>
      </c>
      <c r="C2357" s="17" t="s">
        <v>19</v>
      </c>
      <c r="D2357" s="17" t="s">
        <v>4411</v>
      </c>
      <c r="E2357" s="17" t="s">
        <v>4437</v>
      </c>
      <c r="F2357" s="19">
        <v>0</v>
      </c>
      <c r="G2357" s="19">
        <v>592798.98</v>
      </c>
      <c r="H2357" s="20">
        <v>-592798.98</v>
      </c>
    </row>
    <row r="2358" spans="1:8" x14ac:dyDescent="0.25">
      <c r="A2358" s="18" t="s">
        <v>2710</v>
      </c>
      <c r="B2358" s="17" t="s">
        <v>2711</v>
      </c>
      <c r="C2358" s="17" t="s">
        <v>19</v>
      </c>
      <c r="D2358" s="17" t="s">
        <v>4411</v>
      </c>
      <c r="E2358" s="17" t="s">
        <v>4437</v>
      </c>
      <c r="F2358" s="19">
        <v>0</v>
      </c>
      <c r="G2358" s="19">
        <v>16590</v>
      </c>
      <c r="H2358" s="20">
        <v>-16590</v>
      </c>
    </row>
    <row r="2359" spans="1:8" x14ac:dyDescent="0.25">
      <c r="A2359" s="18" t="s">
        <v>2712</v>
      </c>
      <c r="B2359" s="17" t="s">
        <v>2679</v>
      </c>
      <c r="C2359" s="17" t="s">
        <v>19</v>
      </c>
      <c r="D2359" s="17" t="s">
        <v>4411</v>
      </c>
      <c r="E2359" s="17" t="s">
        <v>4437</v>
      </c>
      <c r="F2359" s="19">
        <v>0</v>
      </c>
      <c r="G2359" s="19">
        <v>9120</v>
      </c>
      <c r="H2359" s="20">
        <v>-9120</v>
      </c>
    </row>
    <row r="2360" spans="1:8" x14ac:dyDescent="0.25">
      <c r="A2360" s="18" t="s">
        <v>2713</v>
      </c>
      <c r="B2360" s="17" t="s">
        <v>2687</v>
      </c>
      <c r="C2360" s="17" t="s">
        <v>19</v>
      </c>
      <c r="D2360" s="17" t="s">
        <v>4411</v>
      </c>
      <c r="E2360" s="17" t="s">
        <v>4437</v>
      </c>
      <c r="F2360" s="19">
        <v>0</v>
      </c>
      <c r="G2360" s="19">
        <v>2266.8000000000002</v>
      </c>
      <c r="H2360" s="20">
        <v>-2266.8000000000002</v>
      </c>
    </row>
    <row r="2361" spans="1:8" x14ac:dyDescent="0.25">
      <c r="A2361" s="18" t="s">
        <v>2714</v>
      </c>
      <c r="B2361" s="17" t="s">
        <v>2691</v>
      </c>
      <c r="C2361" s="17" t="s">
        <v>19</v>
      </c>
      <c r="D2361" s="17" t="s">
        <v>4411</v>
      </c>
      <c r="E2361" s="17" t="s">
        <v>4437</v>
      </c>
      <c r="F2361" s="19">
        <v>0</v>
      </c>
      <c r="G2361" s="19">
        <v>78.099999999999994</v>
      </c>
      <c r="H2361" s="20">
        <v>-78.099999999999994</v>
      </c>
    </row>
    <row r="2362" spans="1:8" x14ac:dyDescent="0.25">
      <c r="A2362" s="18" t="s">
        <v>2715</v>
      </c>
      <c r="B2362" s="17" t="s">
        <v>2716</v>
      </c>
      <c r="C2362" s="17" t="s">
        <v>19</v>
      </c>
      <c r="D2362" s="17" t="s">
        <v>4411</v>
      </c>
      <c r="E2362" s="17" t="s">
        <v>4437</v>
      </c>
      <c r="F2362" s="19">
        <v>100</v>
      </c>
      <c r="G2362" s="19">
        <v>0</v>
      </c>
      <c r="H2362" s="20">
        <v>100</v>
      </c>
    </row>
    <row r="2363" spans="1:8" x14ac:dyDescent="0.25">
      <c r="A2363" s="18" t="s">
        <v>2717</v>
      </c>
      <c r="B2363" s="17" t="s">
        <v>2718</v>
      </c>
      <c r="C2363" s="17" t="s">
        <v>19</v>
      </c>
      <c r="D2363" s="17" t="s">
        <v>4411</v>
      </c>
      <c r="E2363" s="17" t="s">
        <v>4437</v>
      </c>
      <c r="F2363" s="19">
        <v>0</v>
      </c>
      <c r="G2363" s="19">
        <v>10792.5</v>
      </c>
      <c r="H2363" s="20">
        <v>-10792.5</v>
      </c>
    </row>
    <row r="2364" spans="1:8" x14ac:dyDescent="0.25">
      <c r="A2364" s="18" t="s">
        <v>2719</v>
      </c>
      <c r="B2364" s="17" t="s">
        <v>2720</v>
      </c>
      <c r="C2364" s="17" t="s">
        <v>48</v>
      </c>
      <c r="D2364" s="17" t="s">
        <v>4411</v>
      </c>
      <c r="E2364" s="17" t="s">
        <v>4422</v>
      </c>
      <c r="F2364" s="19">
        <v>48000</v>
      </c>
      <c r="G2364" s="19">
        <v>0</v>
      </c>
      <c r="H2364" s="20">
        <v>48000</v>
      </c>
    </row>
    <row r="2365" spans="1:8" x14ac:dyDescent="0.25">
      <c r="A2365" s="18" t="s">
        <v>2721</v>
      </c>
      <c r="B2365" s="17" t="s">
        <v>101</v>
      </c>
      <c r="C2365" s="17" t="s">
        <v>19</v>
      </c>
      <c r="D2365" s="17" t="s">
        <v>4411</v>
      </c>
      <c r="E2365" s="17" t="s">
        <v>4422</v>
      </c>
      <c r="F2365" s="19">
        <v>20000</v>
      </c>
      <c r="G2365" s="19">
        <v>3529.38</v>
      </c>
      <c r="H2365" s="20">
        <v>16470.62</v>
      </c>
    </row>
    <row r="2366" spans="1:8" x14ac:dyDescent="0.25">
      <c r="A2366" s="18" t="s">
        <v>0</v>
      </c>
      <c r="B2366" s="17" t="s">
        <v>38</v>
      </c>
      <c r="C2366" s="17" t="s">
        <v>0</v>
      </c>
      <c r="D2366" s="17" t="s">
        <v>0</v>
      </c>
      <c r="E2366" s="17" t="s">
        <v>0</v>
      </c>
      <c r="F2366" s="19">
        <f>F2365+F2364+F2363+F2362+F2361+F2360+F2359+F2358+F2357+F2356+F2355+F2354+F2353+F2352+F2351+F2350+F2349+F2348+F2347+F2346+F2345+F2344+F2343+F2342+F2341+F2340+F2339+F2338+F2337+F2336+F2335+F2334</f>
        <v>11956800</v>
      </c>
      <c r="G2366" s="19">
        <f>G2365+G2364+G2363+G2362+G2361+G2360+G2359+G2358+G2357+G2356+G2355+G2354+G2353+G2352+G2351+G2350+G2349+G2348+G2347+G2346+G2345+G2344+G2343+G2342+G2341+G2340+G2339+G2338+G2337+G2336+G2335+G2334</f>
        <v>7812894.7700000005</v>
      </c>
      <c r="H2366" s="20">
        <f>H2365+H2364+H2363+H2362+H2361+H2360+H2359+H2358+H2357+H2356+H2355+H2354+H2353+H2352+H2351+H2350+H2349+H2348+H2347+H2346+H2345+H2344+H2343+H2342+H2341+H2340+H2339+H2338+H2337+H2336+H2335+H2334</f>
        <v>4143905.2300000004</v>
      </c>
    </row>
    <row r="2367" spans="1:8" x14ac:dyDescent="0.25">
      <c r="A2367" s="18" t="s">
        <v>2722</v>
      </c>
      <c r="B2367" s="17" t="s">
        <v>2723</v>
      </c>
      <c r="C2367" s="17" t="s">
        <v>177</v>
      </c>
      <c r="D2367" s="17" t="s">
        <v>4411</v>
      </c>
      <c r="E2367" s="17" t="s">
        <v>4437</v>
      </c>
      <c r="F2367" s="19">
        <v>7080100</v>
      </c>
      <c r="G2367" s="19">
        <v>5376131.6799999997</v>
      </c>
      <c r="H2367" s="20">
        <v>1703968.32</v>
      </c>
    </row>
    <row r="2368" spans="1:8" x14ac:dyDescent="0.25">
      <c r="A2368" s="18" t="s">
        <v>2724</v>
      </c>
      <c r="B2368" s="17" t="s">
        <v>2725</v>
      </c>
      <c r="C2368" s="17" t="s">
        <v>261</v>
      </c>
      <c r="D2368" s="17" t="s">
        <v>4411</v>
      </c>
      <c r="E2368" s="17" t="s">
        <v>4437</v>
      </c>
      <c r="F2368" s="19">
        <v>100</v>
      </c>
      <c r="G2368" s="19">
        <v>0</v>
      </c>
      <c r="H2368" s="20">
        <v>100</v>
      </c>
    </row>
    <row r="2369" spans="1:8" x14ac:dyDescent="0.25">
      <c r="A2369" s="18" t="s">
        <v>2726</v>
      </c>
      <c r="B2369" s="17" t="s">
        <v>2727</v>
      </c>
      <c r="C2369" s="17" t="s">
        <v>261</v>
      </c>
      <c r="D2369" s="17" t="s">
        <v>4411</v>
      </c>
      <c r="E2369" s="17" t="s">
        <v>4437</v>
      </c>
      <c r="F2369" s="19">
        <v>589200</v>
      </c>
      <c r="G2369" s="19">
        <v>216547.49</v>
      </c>
      <c r="H2369" s="20">
        <v>372652.51</v>
      </c>
    </row>
    <row r="2370" spans="1:8" x14ac:dyDescent="0.25">
      <c r="A2370" s="18" t="s">
        <v>2728</v>
      </c>
      <c r="B2370" s="17" t="s">
        <v>2729</v>
      </c>
      <c r="C2370" s="17" t="s">
        <v>261</v>
      </c>
      <c r="D2370" s="17" t="s">
        <v>4411</v>
      </c>
      <c r="E2370" s="17" t="s">
        <v>4437</v>
      </c>
      <c r="F2370" s="19">
        <v>100</v>
      </c>
      <c r="G2370" s="19">
        <v>0</v>
      </c>
      <c r="H2370" s="20">
        <v>100</v>
      </c>
    </row>
    <row r="2371" spans="1:8" x14ac:dyDescent="0.25">
      <c r="A2371" s="18" t="s">
        <v>0</v>
      </c>
      <c r="B2371" s="17" t="s">
        <v>42</v>
      </c>
      <c r="C2371" s="17" t="s">
        <v>0</v>
      </c>
      <c r="D2371" s="17" t="s">
        <v>0</v>
      </c>
      <c r="E2371" s="17" t="s">
        <v>0</v>
      </c>
      <c r="F2371" s="19">
        <f>F2370+F2369+F2368+F2367</f>
        <v>7669500</v>
      </c>
      <c r="G2371" s="19">
        <f>G2370+G2369+G2368+G2367</f>
        <v>5592679.1699999999</v>
      </c>
      <c r="H2371" s="20">
        <f>H2370+H2369+H2368+H2367</f>
        <v>2076820.83</v>
      </c>
    </row>
    <row r="2372" spans="1:8" x14ac:dyDescent="0.25">
      <c r="A2372" s="18" t="s">
        <v>0</v>
      </c>
      <c r="B2372" s="17" t="s">
        <v>43</v>
      </c>
      <c r="C2372" s="17" t="s">
        <v>0</v>
      </c>
      <c r="D2372" s="17" t="s">
        <v>0</v>
      </c>
      <c r="E2372" s="17" t="s">
        <v>0</v>
      </c>
      <c r="F2372" s="19">
        <f>F2371-F2366</f>
        <v>-4287300</v>
      </c>
      <c r="G2372" s="19">
        <f>G2371-G2366</f>
        <v>-2220215.6000000006</v>
      </c>
      <c r="H2372" s="20">
        <f>H2371-H2366</f>
        <v>-2067084.4000000004</v>
      </c>
    </row>
    <row r="2373" spans="1:8" x14ac:dyDescent="0.25">
      <c r="A2373" s="14" t="s">
        <v>2730</v>
      </c>
      <c r="B2373" s="15" t="s">
        <v>1076</v>
      </c>
      <c r="C2373" s="15" t="s">
        <v>0</v>
      </c>
      <c r="D2373" s="15" t="s">
        <v>0</v>
      </c>
      <c r="E2373" s="15" t="s">
        <v>0</v>
      </c>
      <c r="F2373" s="8"/>
      <c r="G2373" s="8"/>
      <c r="H2373" s="9"/>
    </row>
    <row r="2374" spans="1:8" x14ac:dyDescent="0.25">
      <c r="A2374" s="16" t="s">
        <v>2731</v>
      </c>
      <c r="B2374" s="17" t="s">
        <v>1076</v>
      </c>
      <c r="C2374" s="17" t="s">
        <v>0</v>
      </c>
      <c r="D2374" s="17" t="s">
        <v>0</v>
      </c>
      <c r="E2374" s="17" t="s">
        <v>0</v>
      </c>
      <c r="F2374" s="8"/>
      <c r="G2374" s="8"/>
      <c r="H2374" s="9"/>
    </row>
    <row r="2375" spans="1:8" x14ac:dyDescent="0.25">
      <c r="A2375" s="18" t="s">
        <v>2732</v>
      </c>
      <c r="B2375" s="17" t="s">
        <v>2733</v>
      </c>
      <c r="C2375" s="17" t="s">
        <v>48</v>
      </c>
      <c r="D2375" s="17" t="s">
        <v>4410</v>
      </c>
      <c r="E2375" s="17" t="s">
        <v>4437</v>
      </c>
      <c r="F2375" s="19">
        <v>12000</v>
      </c>
      <c r="G2375" s="19">
        <v>9118.2900000000009</v>
      </c>
      <c r="H2375" s="20">
        <v>2881.71</v>
      </c>
    </row>
    <row r="2376" spans="1:8" x14ac:dyDescent="0.25">
      <c r="A2376" s="18" t="s">
        <v>2734</v>
      </c>
      <c r="B2376" s="17" t="s">
        <v>2735</v>
      </c>
      <c r="C2376" s="17" t="s">
        <v>243</v>
      </c>
      <c r="D2376" s="17" t="s">
        <v>4410</v>
      </c>
      <c r="E2376" s="17" t="s">
        <v>4422</v>
      </c>
      <c r="F2376" s="19">
        <v>114800</v>
      </c>
      <c r="G2376" s="19">
        <v>119211.15</v>
      </c>
      <c r="H2376" s="20">
        <v>-4411.1499999999996</v>
      </c>
    </row>
    <row r="2377" spans="1:8" x14ac:dyDescent="0.25">
      <c r="A2377" s="18" t="s">
        <v>2736</v>
      </c>
      <c r="B2377" s="17" t="s">
        <v>242</v>
      </c>
      <c r="C2377" s="17" t="s">
        <v>243</v>
      </c>
      <c r="D2377" s="17" t="s">
        <v>4410</v>
      </c>
      <c r="E2377" s="17" t="s">
        <v>4437</v>
      </c>
      <c r="F2377" s="19">
        <v>14500</v>
      </c>
      <c r="G2377" s="19">
        <v>12174</v>
      </c>
      <c r="H2377" s="20">
        <v>2326</v>
      </c>
    </row>
    <row r="2378" spans="1:8" x14ac:dyDescent="0.25">
      <c r="A2378" s="18" t="s">
        <v>2737</v>
      </c>
      <c r="B2378" s="17" t="s">
        <v>2738</v>
      </c>
      <c r="C2378" s="17" t="s">
        <v>243</v>
      </c>
      <c r="D2378" s="17" t="s">
        <v>4410</v>
      </c>
      <c r="E2378" s="17" t="s">
        <v>4422</v>
      </c>
      <c r="F2378" s="19">
        <v>1800</v>
      </c>
      <c r="G2378" s="19">
        <v>0</v>
      </c>
      <c r="H2378" s="20">
        <v>1800</v>
      </c>
    </row>
    <row r="2379" spans="1:8" x14ac:dyDescent="0.25">
      <c r="A2379" s="18" t="s">
        <v>2739</v>
      </c>
      <c r="B2379" s="17" t="s">
        <v>2740</v>
      </c>
      <c r="C2379" s="17" t="s">
        <v>243</v>
      </c>
      <c r="D2379" s="17" t="s">
        <v>4410</v>
      </c>
      <c r="E2379" s="17" t="s">
        <v>4422</v>
      </c>
      <c r="F2379" s="19">
        <v>100</v>
      </c>
      <c r="G2379" s="19">
        <v>4980</v>
      </c>
      <c r="H2379" s="20">
        <v>-4880</v>
      </c>
    </row>
    <row r="2380" spans="1:8" x14ac:dyDescent="0.25">
      <c r="A2380" s="18" t="s">
        <v>2741</v>
      </c>
      <c r="B2380" s="17" t="s">
        <v>2742</v>
      </c>
      <c r="C2380" s="17" t="s">
        <v>243</v>
      </c>
      <c r="D2380" s="17" t="s">
        <v>4410</v>
      </c>
      <c r="E2380" s="17" t="s">
        <v>4437</v>
      </c>
      <c r="F2380" s="19">
        <v>2300</v>
      </c>
      <c r="G2380" s="19">
        <v>1950</v>
      </c>
      <c r="H2380" s="20">
        <v>350</v>
      </c>
    </row>
    <row r="2381" spans="1:8" x14ac:dyDescent="0.25">
      <c r="A2381" s="18" t="s">
        <v>0</v>
      </c>
      <c r="B2381" s="17" t="s">
        <v>38</v>
      </c>
      <c r="C2381" s="17" t="s">
        <v>0</v>
      </c>
      <c r="D2381" s="17" t="s">
        <v>0</v>
      </c>
      <c r="E2381" s="17" t="s">
        <v>0</v>
      </c>
      <c r="F2381" s="19">
        <f>F2380+F2379+F2378+F2377+F2376+F2375</f>
        <v>145500</v>
      </c>
      <c r="G2381" s="19">
        <f>G2380+G2379+G2378+G2377+G2376+G2375</f>
        <v>147433.44</v>
      </c>
      <c r="H2381" s="20">
        <f>H2380+H2379+H2378+H2377+H2376+H2375</f>
        <v>-1933.4399999999996</v>
      </c>
    </row>
    <row r="2382" spans="1:8" x14ac:dyDescent="0.25">
      <c r="A2382" s="18" t="s">
        <v>0</v>
      </c>
      <c r="B2382" s="17" t="s">
        <v>42</v>
      </c>
      <c r="C2382" s="17" t="s">
        <v>0</v>
      </c>
      <c r="D2382" s="17" t="s">
        <v>0</v>
      </c>
      <c r="E2382" s="17" t="s">
        <v>0</v>
      </c>
      <c r="F2382" s="19">
        <f>0</f>
        <v>0</v>
      </c>
      <c r="G2382" s="19">
        <f>0</f>
        <v>0</v>
      </c>
      <c r="H2382" s="20">
        <f>0</f>
        <v>0</v>
      </c>
    </row>
    <row r="2383" spans="1:8" x14ac:dyDescent="0.25">
      <c r="A2383" s="18" t="s">
        <v>0</v>
      </c>
      <c r="B2383" s="17" t="s">
        <v>43</v>
      </c>
      <c r="C2383" s="17" t="s">
        <v>0</v>
      </c>
      <c r="D2383" s="17" t="s">
        <v>0</v>
      </c>
      <c r="E2383" s="17" t="s">
        <v>0</v>
      </c>
      <c r="F2383" s="19">
        <f>F2382-F2381</f>
        <v>-145500</v>
      </c>
      <c r="G2383" s="19">
        <f>G2382-G2381</f>
        <v>-147433.44</v>
      </c>
      <c r="H2383" s="20">
        <f>H2382-H2381</f>
        <v>1933.4399999999996</v>
      </c>
    </row>
    <row r="2384" spans="1:8" x14ac:dyDescent="0.25">
      <c r="A2384" s="12" t="s">
        <v>2743</v>
      </c>
      <c r="B2384" s="13" t="s">
        <v>2744</v>
      </c>
      <c r="C2384" s="13" t="s">
        <v>0</v>
      </c>
      <c r="D2384" s="13" t="s">
        <v>0</v>
      </c>
      <c r="E2384" s="13" t="s">
        <v>0</v>
      </c>
      <c r="F2384" s="8"/>
      <c r="G2384" s="8"/>
      <c r="H2384" s="9"/>
    </row>
    <row r="2385" spans="1:8" x14ac:dyDescent="0.25">
      <c r="A2385" s="14" t="s">
        <v>2745</v>
      </c>
      <c r="B2385" s="15" t="s">
        <v>2746</v>
      </c>
      <c r="C2385" s="15" t="s">
        <v>0</v>
      </c>
      <c r="D2385" s="15" t="s">
        <v>0</v>
      </c>
      <c r="E2385" s="15" t="s">
        <v>0</v>
      </c>
      <c r="F2385" s="8"/>
      <c r="G2385" s="8"/>
      <c r="H2385" s="9"/>
    </row>
    <row r="2386" spans="1:8" x14ac:dyDescent="0.25">
      <c r="A2386" s="16" t="s">
        <v>2747</v>
      </c>
      <c r="B2386" s="17" t="s">
        <v>2748</v>
      </c>
      <c r="C2386" s="17" t="s">
        <v>0</v>
      </c>
      <c r="D2386" s="17" t="s">
        <v>0</v>
      </c>
      <c r="E2386" s="17" t="s">
        <v>0</v>
      </c>
      <c r="F2386" s="8"/>
      <c r="G2386" s="8"/>
      <c r="H2386" s="9"/>
    </row>
    <row r="2387" spans="1:8" x14ac:dyDescent="0.25">
      <c r="A2387" s="18" t="s">
        <v>2749</v>
      </c>
      <c r="B2387" s="17" t="s">
        <v>2750</v>
      </c>
      <c r="C2387" s="17" t="s">
        <v>243</v>
      </c>
      <c r="D2387" s="17" t="s">
        <v>4410</v>
      </c>
      <c r="E2387" s="17" t="s">
        <v>4437</v>
      </c>
      <c r="F2387" s="19">
        <v>16000</v>
      </c>
      <c r="G2387" s="19">
        <v>10000</v>
      </c>
      <c r="H2387" s="20">
        <v>6000</v>
      </c>
    </row>
    <row r="2388" spans="1:8" x14ac:dyDescent="0.25">
      <c r="A2388" s="18" t="s">
        <v>2751</v>
      </c>
      <c r="B2388" s="17" t="s">
        <v>101</v>
      </c>
      <c r="C2388" s="17" t="s">
        <v>19</v>
      </c>
      <c r="D2388" s="17" t="s">
        <v>4410</v>
      </c>
      <c r="E2388" s="17" t="s">
        <v>4437</v>
      </c>
      <c r="F2388" s="19">
        <v>2500</v>
      </c>
      <c r="G2388" s="19">
        <v>1656</v>
      </c>
      <c r="H2388" s="20">
        <v>844</v>
      </c>
    </row>
    <row r="2389" spans="1:8" x14ac:dyDescent="0.25">
      <c r="A2389" s="18" t="s">
        <v>0</v>
      </c>
      <c r="B2389" s="17" t="s">
        <v>38</v>
      </c>
      <c r="C2389" s="17" t="s">
        <v>0</v>
      </c>
      <c r="D2389" s="17" t="s">
        <v>0</v>
      </c>
      <c r="E2389" s="17" t="s">
        <v>0</v>
      </c>
      <c r="F2389" s="19">
        <f>F2388+F2387</f>
        <v>18500</v>
      </c>
      <c r="G2389" s="19">
        <f>G2388+G2387</f>
        <v>11656</v>
      </c>
      <c r="H2389" s="20">
        <f>H2388+H2387</f>
        <v>6844</v>
      </c>
    </row>
    <row r="2390" spans="1:8" x14ac:dyDescent="0.25">
      <c r="A2390" s="18" t="s">
        <v>0</v>
      </c>
      <c r="B2390" s="17" t="s">
        <v>42</v>
      </c>
      <c r="C2390" s="17" t="s">
        <v>0</v>
      </c>
      <c r="D2390" s="17" t="s">
        <v>0</v>
      </c>
      <c r="E2390" s="17" t="s">
        <v>0</v>
      </c>
      <c r="F2390" s="19">
        <f>0</f>
        <v>0</v>
      </c>
      <c r="G2390" s="19">
        <f>0</f>
        <v>0</v>
      </c>
      <c r="H2390" s="20">
        <f>0</f>
        <v>0</v>
      </c>
    </row>
    <row r="2391" spans="1:8" x14ac:dyDescent="0.25">
      <c r="A2391" s="18" t="s">
        <v>0</v>
      </c>
      <c r="B2391" s="17" t="s">
        <v>43</v>
      </c>
      <c r="C2391" s="17" t="s">
        <v>0</v>
      </c>
      <c r="D2391" s="17" t="s">
        <v>0</v>
      </c>
      <c r="E2391" s="17" t="s">
        <v>0</v>
      </c>
      <c r="F2391" s="19">
        <f>F2390-F2389</f>
        <v>-18500</v>
      </c>
      <c r="G2391" s="19">
        <f>G2390-G2389</f>
        <v>-11656</v>
      </c>
      <c r="H2391" s="20">
        <f>H2390-H2389</f>
        <v>-6844</v>
      </c>
    </row>
    <row r="2392" spans="1:8" x14ac:dyDescent="0.25">
      <c r="A2392" s="14" t="s">
        <v>2752</v>
      </c>
      <c r="B2392" s="15" t="s">
        <v>2753</v>
      </c>
      <c r="C2392" s="15" t="s">
        <v>0</v>
      </c>
      <c r="D2392" s="15" t="s">
        <v>0</v>
      </c>
      <c r="E2392" s="15" t="s">
        <v>0</v>
      </c>
      <c r="F2392" s="8"/>
      <c r="G2392" s="8"/>
      <c r="H2392" s="9"/>
    </row>
    <row r="2393" spans="1:8" x14ac:dyDescent="0.25">
      <c r="A2393" s="16" t="s">
        <v>2754</v>
      </c>
      <c r="B2393" s="17" t="s">
        <v>2755</v>
      </c>
      <c r="C2393" s="17" t="s">
        <v>0</v>
      </c>
      <c r="D2393" s="17" t="s">
        <v>0</v>
      </c>
      <c r="E2393" s="17" t="s">
        <v>0</v>
      </c>
      <c r="F2393" s="8"/>
      <c r="G2393" s="8"/>
      <c r="H2393" s="9"/>
    </row>
    <row r="2394" spans="1:8" x14ac:dyDescent="0.25">
      <c r="A2394" s="18" t="s">
        <v>2756</v>
      </c>
      <c r="B2394" s="17" t="s">
        <v>1152</v>
      </c>
      <c r="C2394" s="17" t="s">
        <v>48</v>
      </c>
      <c r="D2394" s="17" t="s">
        <v>4410</v>
      </c>
      <c r="E2394" s="17" t="s">
        <v>4437</v>
      </c>
      <c r="F2394" s="19">
        <v>33500</v>
      </c>
      <c r="G2394" s="19">
        <v>33157.4</v>
      </c>
      <c r="H2394" s="20">
        <v>342.6</v>
      </c>
    </row>
    <row r="2395" spans="1:8" x14ac:dyDescent="0.25">
      <c r="A2395" s="18" t="s">
        <v>0</v>
      </c>
      <c r="B2395" s="17" t="s">
        <v>38</v>
      </c>
      <c r="C2395" s="17" t="s">
        <v>0</v>
      </c>
      <c r="D2395" s="17" t="s">
        <v>0</v>
      </c>
      <c r="E2395" s="17" t="s">
        <v>0</v>
      </c>
      <c r="F2395" s="19">
        <f>F2394</f>
        <v>33500</v>
      </c>
      <c r="G2395" s="19">
        <f>G2394</f>
        <v>33157.4</v>
      </c>
      <c r="H2395" s="20">
        <f>H2394</f>
        <v>342.6</v>
      </c>
    </row>
    <row r="2396" spans="1:8" x14ac:dyDescent="0.25">
      <c r="A2396" s="18" t="s">
        <v>0</v>
      </c>
      <c r="B2396" s="17" t="s">
        <v>42</v>
      </c>
      <c r="C2396" s="17" t="s">
        <v>0</v>
      </c>
      <c r="D2396" s="17" t="s">
        <v>0</v>
      </c>
      <c r="E2396" s="17" t="s">
        <v>0</v>
      </c>
      <c r="F2396" s="19">
        <f>0</f>
        <v>0</v>
      </c>
      <c r="G2396" s="19">
        <f>0</f>
        <v>0</v>
      </c>
      <c r="H2396" s="20">
        <f>0</f>
        <v>0</v>
      </c>
    </row>
    <row r="2397" spans="1:8" x14ac:dyDescent="0.25">
      <c r="A2397" s="18" t="s">
        <v>0</v>
      </c>
      <c r="B2397" s="17" t="s">
        <v>43</v>
      </c>
      <c r="C2397" s="17" t="s">
        <v>0</v>
      </c>
      <c r="D2397" s="17" t="s">
        <v>0</v>
      </c>
      <c r="E2397" s="17" t="s">
        <v>0</v>
      </c>
      <c r="F2397" s="19">
        <f>F2396-F2395</f>
        <v>-33500</v>
      </c>
      <c r="G2397" s="19">
        <f>G2396-G2395</f>
        <v>-33157.4</v>
      </c>
      <c r="H2397" s="20">
        <f>H2396-H2395</f>
        <v>-342.6</v>
      </c>
    </row>
    <row r="2398" spans="1:8" x14ac:dyDescent="0.25">
      <c r="A2398" s="14" t="s">
        <v>2757</v>
      </c>
      <c r="B2398" s="15" t="s">
        <v>2758</v>
      </c>
      <c r="C2398" s="15" t="s">
        <v>0</v>
      </c>
      <c r="D2398" s="15" t="s">
        <v>0</v>
      </c>
      <c r="E2398" s="15" t="s">
        <v>0</v>
      </c>
      <c r="F2398" s="8"/>
      <c r="G2398" s="8"/>
      <c r="H2398" s="9"/>
    </row>
    <row r="2399" spans="1:8" x14ac:dyDescent="0.25">
      <c r="A2399" s="16" t="s">
        <v>2759</v>
      </c>
      <c r="B2399" s="17" t="s">
        <v>2760</v>
      </c>
      <c r="C2399" s="17" t="s">
        <v>0</v>
      </c>
      <c r="D2399" s="17" t="s">
        <v>0</v>
      </c>
      <c r="E2399" s="17" t="s">
        <v>0</v>
      </c>
      <c r="F2399" s="8"/>
      <c r="G2399" s="8"/>
      <c r="H2399" s="9"/>
    </row>
    <row r="2400" spans="1:8" x14ac:dyDescent="0.25">
      <c r="A2400" s="18" t="s">
        <v>2761</v>
      </c>
      <c r="B2400" s="17" t="s">
        <v>2224</v>
      </c>
      <c r="C2400" s="17" t="s">
        <v>48</v>
      </c>
      <c r="D2400" s="17" t="s">
        <v>4410</v>
      </c>
      <c r="E2400" s="17" t="s">
        <v>4437</v>
      </c>
      <c r="F2400" s="19">
        <v>100</v>
      </c>
      <c r="G2400" s="19">
        <v>0</v>
      </c>
      <c r="H2400" s="20">
        <v>100</v>
      </c>
    </row>
    <row r="2401" spans="1:8" x14ac:dyDescent="0.25">
      <c r="A2401" s="18" t="s">
        <v>2762</v>
      </c>
      <c r="B2401" s="17" t="s">
        <v>1180</v>
      </c>
      <c r="C2401" s="17" t="s">
        <v>48</v>
      </c>
      <c r="D2401" s="17" t="s">
        <v>4410</v>
      </c>
      <c r="E2401" s="17" t="s">
        <v>4437</v>
      </c>
      <c r="F2401" s="19">
        <v>100</v>
      </c>
      <c r="G2401" s="19">
        <v>0</v>
      </c>
      <c r="H2401" s="20">
        <v>100</v>
      </c>
    </row>
    <row r="2402" spans="1:8" x14ac:dyDescent="0.25">
      <c r="A2402" s="18" t="s">
        <v>2763</v>
      </c>
      <c r="B2402" s="17" t="s">
        <v>2764</v>
      </c>
      <c r="C2402" s="17" t="s">
        <v>48</v>
      </c>
      <c r="D2402" s="17" t="s">
        <v>4410</v>
      </c>
      <c r="E2402" s="17" t="s">
        <v>4437</v>
      </c>
      <c r="F2402" s="19">
        <v>0</v>
      </c>
      <c r="G2402" s="19">
        <v>21944.82</v>
      </c>
      <c r="H2402" s="20">
        <v>-21944.82</v>
      </c>
    </row>
    <row r="2403" spans="1:8" x14ac:dyDescent="0.25">
      <c r="A2403" s="18" t="s">
        <v>2765</v>
      </c>
      <c r="B2403" s="17" t="s">
        <v>2766</v>
      </c>
      <c r="C2403" s="17" t="s">
        <v>48</v>
      </c>
      <c r="D2403" s="17" t="s">
        <v>4410</v>
      </c>
      <c r="E2403" s="17" t="s">
        <v>4437</v>
      </c>
      <c r="F2403" s="19">
        <v>100</v>
      </c>
      <c r="G2403" s="19">
        <v>0</v>
      </c>
      <c r="H2403" s="20">
        <v>100</v>
      </c>
    </row>
    <row r="2404" spans="1:8" x14ac:dyDescent="0.25">
      <c r="A2404" s="18" t="s">
        <v>2767</v>
      </c>
      <c r="B2404" s="17" t="s">
        <v>2768</v>
      </c>
      <c r="C2404" s="17" t="s">
        <v>48</v>
      </c>
      <c r="D2404" s="17" t="s">
        <v>4410</v>
      </c>
      <c r="E2404" s="17" t="s">
        <v>4437</v>
      </c>
      <c r="F2404" s="19">
        <v>0</v>
      </c>
      <c r="G2404" s="19">
        <v>67619.320000000007</v>
      </c>
      <c r="H2404" s="20">
        <v>-67619.320000000007</v>
      </c>
    </row>
    <row r="2405" spans="1:8" x14ac:dyDescent="0.25">
      <c r="A2405" s="18" t="s">
        <v>2769</v>
      </c>
      <c r="B2405" s="17" t="s">
        <v>458</v>
      </c>
      <c r="C2405" s="17" t="s">
        <v>250</v>
      </c>
      <c r="D2405" s="17" t="s">
        <v>4410</v>
      </c>
      <c r="E2405" s="17" t="s">
        <v>4437</v>
      </c>
      <c r="F2405" s="19">
        <v>100</v>
      </c>
      <c r="G2405" s="19">
        <v>0</v>
      </c>
      <c r="H2405" s="20">
        <v>100</v>
      </c>
    </row>
    <row r="2406" spans="1:8" x14ac:dyDescent="0.25">
      <c r="A2406" s="18" t="s">
        <v>2770</v>
      </c>
      <c r="B2406" s="17" t="s">
        <v>2771</v>
      </c>
      <c r="C2406" s="17" t="s">
        <v>250</v>
      </c>
      <c r="D2406" s="17" t="s">
        <v>4410</v>
      </c>
      <c r="E2406" s="17" t="s">
        <v>4437</v>
      </c>
      <c r="F2406" s="19">
        <v>0</v>
      </c>
      <c r="G2406" s="19">
        <v>617438.4</v>
      </c>
      <c r="H2406" s="20">
        <v>-617438.4</v>
      </c>
    </row>
    <row r="2407" spans="1:8" x14ac:dyDescent="0.25">
      <c r="A2407" s="18" t="s">
        <v>2772</v>
      </c>
      <c r="B2407" s="17" t="s">
        <v>1801</v>
      </c>
      <c r="C2407" s="17" t="s">
        <v>475</v>
      </c>
      <c r="D2407" s="17" t="s">
        <v>4410</v>
      </c>
      <c r="E2407" s="17" t="s">
        <v>4437</v>
      </c>
      <c r="F2407" s="19">
        <v>9000000</v>
      </c>
      <c r="G2407" s="19">
        <v>0</v>
      </c>
      <c r="H2407" s="20">
        <v>9000000</v>
      </c>
    </row>
    <row r="2408" spans="1:8" x14ac:dyDescent="0.25">
      <c r="A2408" s="18" t="s">
        <v>2773</v>
      </c>
      <c r="B2408" s="17" t="s">
        <v>2774</v>
      </c>
      <c r="C2408" s="17" t="s">
        <v>475</v>
      </c>
      <c r="D2408" s="17" t="s">
        <v>4410</v>
      </c>
      <c r="E2408" s="17" t="s">
        <v>4437</v>
      </c>
      <c r="F2408" s="19">
        <v>0</v>
      </c>
      <c r="G2408" s="19">
        <v>6004611.3399999999</v>
      </c>
      <c r="H2408" s="20">
        <v>-6004611.3399999999</v>
      </c>
    </row>
    <row r="2409" spans="1:8" x14ac:dyDescent="0.25">
      <c r="A2409" s="18" t="s">
        <v>2775</v>
      </c>
      <c r="B2409" s="17" t="s">
        <v>2776</v>
      </c>
      <c r="C2409" s="17" t="s">
        <v>475</v>
      </c>
      <c r="D2409" s="17" t="s">
        <v>4410</v>
      </c>
      <c r="E2409" s="17" t="s">
        <v>4437</v>
      </c>
      <c r="F2409" s="19">
        <v>0</v>
      </c>
      <c r="G2409" s="19">
        <v>810190.07</v>
      </c>
      <c r="H2409" s="20">
        <v>-810190.07</v>
      </c>
    </row>
    <row r="2410" spans="1:8" x14ac:dyDescent="0.25">
      <c r="A2410" s="18" t="s">
        <v>2777</v>
      </c>
      <c r="B2410" s="17" t="s">
        <v>2778</v>
      </c>
      <c r="C2410" s="17" t="s">
        <v>475</v>
      </c>
      <c r="D2410" s="17" t="s">
        <v>4410</v>
      </c>
      <c r="E2410" s="17" t="s">
        <v>4437</v>
      </c>
      <c r="F2410" s="19">
        <v>0</v>
      </c>
      <c r="G2410" s="19">
        <v>43338.53</v>
      </c>
      <c r="H2410" s="20">
        <v>-43338.53</v>
      </c>
    </row>
    <row r="2411" spans="1:8" x14ac:dyDescent="0.25">
      <c r="A2411" s="18" t="s">
        <v>2779</v>
      </c>
      <c r="B2411" s="17" t="s">
        <v>2780</v>
      </c>
      <c r="C2411" s="17" t="s">
        <v>475</v>
      </c>
      <c r="D2411" s="17" t="s">
        <v>4410</v>
      </c>
      <c r="E2411" s="17" t="s">
        <v>4437</v>
      </c>
      <c r="F2411" s="19">
        <v>0</v>
      </c>
      <c r="G2411" s="19">
        <v>12393.39</v>
      </c>
      <c r="H2411" s="20">
        <v>-12393.39</v>
      </c>
    </row>
    <row r="2412" spans="1:8" x14ac:dyDescent="0.25">
      <c r="A2412" s="18" t="s">
        <v>2781</v>
      </c>
      <c r="B2412" s="17" t="s">
        <v>2782</v>
      </c>
      <c r="C2412" s="17" t="s">
        <v>475</v>
      </c>
      <c r="D2412" s="17" t="s">
        <v>4410</v>
      </c>
      <c r="E2412" s="17" t="s">
        <v>4437</v>
      </c>
      <c r="F2412" s="19">
        <v>0</v>
      </c>
      <c r="G2412" s="19">
        <v>504518.06</v>
      </c>
      <c r="H2412" s="20">
        <v>-504518.06</v>
      </c>
    </row>
    <row r="2413" spans="1:8" x14ac:dyDescent="0.25">
      <c r="A2413" s="18" t="s">
        <v>2783</v>
      </c>
      <c r="B2413" s="17" t="s">
        <v>2266</v>
      </c>
      <c r="C2413" s="17" t="s">
        <v>475</v>
      </c>
      <c r="D2413" s="17" t="s">
        <v>4410</v>
      </c>
      <c r="E2413" s="17" t="s">
        <v>4437</v>
      </c>
      <c r="F2413" s="19">
        <v>0</v>
      </c>
      <c r="G2413" s="19">
        <v>231958.75</v>
      </c>
      <c r="H2413" s="20">
        <v>-231958.75</v>
      </c>
    </row>
    <row r="2414" spans="1:8" x14ac:dyDescent="0.25">
      <c r="A2414" s="18" t="s">
        <v>2784</v>
      </c>
      <c r="B2414" s="17" t="s">
        <v>2254</v>
      </c>
      <c r="C2414" s="17" t="s">
        <v>475</v>
      </c>
      <c r="D2414" s="17" t="s">
        <v>4410</v>
      </c>
      <c r="E2414" s="17" t="s">
        <v>4437</v>
      </c>
      <c r="F2414" s="19">
        <v>0</v>
      </c>
      <c r="G2414" s="19">
        <v>135834.85999999999</v>
      </c>
      <c r="H2414" s="20">
        <v>-135834.85999999999</v>
      </c>
    </row>
    <row r="2415" spans="1:8" x14ac:dyDescent="0.25">
      <c r="A2415" s="18" t="s">
        <v>2785</v>
      </c>
      <c r="B2415" s="17" t="s">
        <v>2786</v>
      </c>
      <c r="C2415" s="17" t="s">
        <v>243</v>
      </c>
      <c r="D2415" s="17" t="s">
        <v>4410</v>
      </c>
      <c r="E2415" s="17" t="s">
        <v>4437</v>
      </c>
      <c r="F2415" s="19">
        <v>10500000</v>
      </c>
      <c r="G2415" s="19">
        <v>104</v>
      </c>
      <c r="H2415" s="20">
        <v>10499896</v>
      </c>
    </row>
    <row r="2416" spans="1:8" x14ac:dyDescent="0.25">
      <c r="A2416" s="18" t="s">
        <v>2787</v>
      </c>
      <c r="B2416" s="17" t="s">
        <v>2774</v>
      </c>
      <c r="C2416" s="17" t="s">
        <v>243</v>
      </c>
      <c r="D2416" s="17" t="s">
        <v>4410</v>
      </c>
      <c r="E2416" s="17" t="s">
        <v>4437</v>
      </c>
      <c r="F2416" s="19">
        <v>0</v>
      </c>
      <c r="G2416" s="19">
        <v>5009159.8099999996</v>
      </c>
      <c r="H2416" s="20">
        <v>-5009159.8099999996</v>
      </c>
    </row>
    <row r="2417" spans="1:8" x14ac:dyDescent="0.25">
      <c r="A2417" s="18" t="s">
        <v>2788</v>
      </c>
      <c r="B2417" s="17" t="s">
        <v>2776</v>
      </c>
      <c r="C2417" s="17" t="s">
        <v>243</v>
      </c>
      <c r="D2417" s="17" t="s">
        <v>4410</v>
      </c>
      <c r="E2417" s="17" t="s">
        <v>4437</v>
      </c>
      <c r="F2417" s="19">
        <v>0</v>
      </c>
      <c r="G2417" s="19">
        <v>1808052.82</v>
      </c>
      <c r="H2417" s="20">
        <v>-1808052.82</v>
      </c>
    </row>
    <row r="2418" spans="1:8" x14ac:dyDescent="0.25">
      <c r="A2418" s="18" t="s">
        <v>2789</v>
      </c>
      <c r="B2418" s="17" t="s">
        <v>2778</v>
      </c>
      <c r="C2418" s="17" t="s">
        <v>243</v>
      </c>
      <c r="D2418" s="17" t="s">
        <v>4410</v>
      </c>
      <c r="E2418" s="17" t="s">
        <v>4437</v>
      </c>
      <c r="F2418" s="19">
        <v>0</v>
      </c>
      <c r="G2418" s="19">
        <v>431445.58</v>
      </c>
      <c r="H2418" s="20">
        <v>-431445.58</v>
      </c>
    </row>
    <row r="2419" spans="1:8" x14ac:dyDescent="0.25">
      <c r="A2419" s="18" t="s">
        <v>2790</v>
      </c>
      <c r="B2419" s="17" t="s">
        <v>2780</v>
      </c>
      <c r="C2419" s="17" t="s">
        <v>243</v>
      </c>
      <c r="D2419" s="17" t="s">
        <v>4410</v>
      </c>
      <c r="E2419" s="17" t="s">
        <v>4437</v>
      </c>
      <c r="F2419" s="19">
        <v>0</v>
      </c>
      <c r="G2419" s="19">
        <v>159121.72</v>
      </c>
      <c r="H2419" s="20">
        <v>-159121.72</v>
      </c>
    </row>
    <row r="2420" spans="1:8" x14ac:dyDescent="0.25">
      <c r="A2420" s="18" t="s">
        <v>2791</v>
      </c>
      <c r="B2420" s="17" t="s">
        <v>2768</v>
      </c>
      <c r="C2420" s="17" t="s">
        <v>243</v>
      </c>
      <c r="D2420" s="17" t="s">
        <v>4410</v>
      </c>
      <c r="E2420" s="17" t="s">
        <v>4437</v>
      </c>
      <c r="F2420" s="19">
        <v>0</v>
      </c>
      <c r="G2420" s="19">
        <v>353287.93</v>
      </c>
      <c r="H2420" s="20">
        <v>-353287.93</v>
      </c>
    </row>
    <row r="2421" spans="1:8" x14ac:dyDescent="0.25">
      <c r="A2421" s="18" t="s">
        <v>2792</v>
      </c>
      <c r="B2421" s="17" t="s">
        <v>2793</v>
      </c>
      <c r="C2421" s="17" t="s">
        <v>243</v>
      </c>
      <c r="D2421" s="17" t="s">
        <v>4410</v>
      </c>
      <c r="E2421" s="17" t="s">
        <v>4437</v>
      </c>
      <c r="F2421" s="19">
        <v>0</v>
      </c>
      <c r="G2421" s="19">
        <v>287323.03999999998</v>
      </c>
      <c r="H2421" s="20">
        <v>-287323.03999999998</v>
      </c>
    </row>
    <row r="2422" spans="1:8" x14ac:dyDescent="0.25">
      <c r="A2422" s="18" t="s">
        <v>2794</v>
      </c>
      <c r="B2422" s="17" t="s">
        <v>2782</v>
      </c>
      <c r="C2422" s="17" t="s">
        <v>243</v>
      </c>
      <c r="D2422" s="17" t="s">
        <v>4410</v>
      </c>
      <c r="E2422" s="17" t="s">
        <v>4437</v>
      </c>
      <c r="F2422" s="19">
        <v>0</v>
      </c>
      <c r="G2422" s="19">
        <v>1233297.8899999999</v>
      </c>
      <c r="H2422" s="20">
        <v>-1233297.8899999999</v>
      </c>
    </row>
    <row r="2423" spans="1:8" x14ac:dyDescent="0.25">
      <c r="A2423" s="18" t="s">
        <v>2795</v>
      </c>
      <c r="B2423" s="17" t="s">
        <v>2266</v>
      </c>
      <c r="C2423" s="17" t="s">
        <v>243</v>
      </c>
      <c r="D2423" s="17" t="s">
        <v>4410</v>
      </c>
      <c r="E2423" s="17" t="s">
        <v>4437</v>
      </c>
      <c r="F2423" s="19">
        <v>0</v>
      </c>
      <c r="G2423" s="19">
        <v>510933.69</v>
      </c>
      <c r="H2423" s="20">
        <v>-510933.69</v>
      </c>
    </row>
    <row r="2424" spans="1:8" x14ac:dyDescent="0.25">
      <c r="A2424" s="18" t="s">
        <v>2796</v>
      </c>
      <c r="B2424" s="17" t="s">
        <v>2254</v>
      </c>
      <c r="C2424" s="17" t="s">
        <v>243</v>
      </c>
      <c r="D2424" s="17" t="s">
        <v>4410</v>
      </c>
      <c r="E2424" s="17" t="s">
        <v>4437</v>
      </c>
      <c r="F2424" s="19">
        <v>0</v>
      </c>
      <c r="G2424" s="19">
        <v>94225.48</v>
      </c>
      <c r="H2424" s="20">
        <v>-94225.48</v>
      </c>
    </row>
    <row r="2425" spans="1:8" x14ac:dyDescent="0.25">
      <c r="A2425" s="18" t="s">
        <v>0</v>
      </c>
      <c r="B2425" s="17" t="s">
        <v>38</v>
      </c>
      <c r="C2425" s="17" t="s">
        <v>0</v>
      </c>
      <c r="D2425" s="17" t="s">
        <v>0</v>
      </c>
      <c r="E2425" s="17" t="s">
        <v>0</v>
      </c>
      <c r="F2425" s="19">
        <f>F2424+F2423+F2422+F2421+F2420+F2419+F2418+F2417+F2416+F2415+F2414+F2413+F2412+F2411+F2410+F2409+F2408+F2407+F2406+F2405+F2404+F2403+F2402+F2401+F2400</f>
        <v>19500400</v>
      </c>
      <c r="G2425" s="19">
        <f>G2424+G2423+G2422+G2421+G2420+G2419+G2418+G2417+G2416+G2415+G2414+G2413+G2412+G2411+G2410+G2409+G2408+G2407+G2406+G2405+G2404+G2403+G2402+G2401+G2400</f>
        <v>18336799.5</v>
      </c>
      <c r="H2425" s="20">
        <f>H2424+H2423+H2422+H2421+H2420+H2419+H2418+H2417+H2416+H2415+H2414+H2413+H2412+H2411+H2410+H2409+H2408+H2407+H2406+H2405+H2404+H2403+H2402+H2401+H2400</f>
        <v>1163600.4999999991</v>
      </c>
    </row>
    <row r="2426" spans="1:8" x14ac:dyDescent="0.25">
      <c r="A2426" s="18" t="s">
        <v>2797</v>
      </c>
      <c r="B2426" s="17" t="s">
        <v>385</v>
      </c>
      <c r="C2426" s="17" t="s">
        <v>368</v>
      </c>
      <c r="D2426" s="17" t="s">
        <v>4410</v>
      </c>
      <c r="E2426" s="17" t="s">
        <v>4437</v>
      </c>
      <c r="F2426" s="19">
        <v>757800</v>
      </c>
      <c r="G2426" s="19">
        <v>0</v>
      </c>
      <c r="H2426" s="20">
        <v>757800</v>
      </c>
    </row>
    <row r="2427" spans="1:8" x14ac:dyDescent="0.25">
      <c r="A2427" s="18" t="s">
        <v>2798</v>
      </c>
      <c r="B2427" s="17" t="s">
        <v>2799</v>
      </c>
      <c r="C2427" s="17" t="s">
        <v>368</v>
      </c>
      <c r="D2427" s="17" t="s">
        <v>4410</v>
      </c>
      <c r="E2427" s="17" t="s">
        <v>4437</v>
      </c>
      <c r="F2427" s="19">
        <v>0</v>
      </c>
      <c r="G2427" s="19">
        <v>572661.62</v>
      </c>
      <c r="H2427" s="20">
        <v>-572661.62</v>
      </c>
    </row>
    <row r="2428" spans="1:8" x14ac:dyDescent="0.25">
      <c r="A2428" s="18" t="s">
        <v>2800</v>
      </c>
      <c r="B2428" s="17" t="s">
        <v>2216</v>
      </c>
      <c r="C2428" s="17" t="s">
        <v>177</v>
      </c>
      <c r="D2428" s="17" t="s">
        <v>4410</v>
      </c>
      <c r="E2428" s="17" t="s">
        <v>4437</v>
      </c>
      <c r="F2428" s="19">
        <v>2087400</v>
      </c>
      <c r="G2428" s="19">
        <v>1766390.9</v>
      </c>
      <c r="H2428" s="20">
        <v>321009.09999999998</v>
      </c>
    </row>
    <row r="2429" spans="1:8" x14ac:dyDescent="0.25">
      <c r="A2429" s="18" t="s">
        <v>2801</v>
      </c>
      <c r="B2429" s="17" t="s">
        <v>2802</v>
      </c>
      <c r="C2429" s="17" t="s">
        <v>177</v>
      </c>
      <c r="D2429" s="17" t="s">
        <v>4410</v>
      </c>
      <c r="E2429" s="17" t="s">
        <v>4437</v>
      </c>
      <c r="F2429" s="19">
        <v>11802400</v>
      </c>
      <c r="G2429" s="19">
        <v>12222905.83</v>
      </c>
      <c r="H2429" s="20">
        <v>-420505.83</v>
      </c>
    </row>
    <row r="2430" spans="1:8" x14ac:dyDescent="0.25">
      <c r="A2430" s="18" t="s">
        <v>2803</v>
      </c>
      <c r="B2430" s="17" t="s">
        <v>2220</v>
      </c>
      <c r="C2430" s="17" t="s">
        <v>41</v>
      </c>
      <c r="D2430" s="17" t="s">
        <v>4410</v>
      </c>
      <c r="E2430" s="17" t="s">
        <v>4437</v>
      </c>
      <c r="F2430" s="19">
        <v>100</v>
      </c>
      <c r="G2430" s="19">
        <v>2352</v>
      </c>
      <c r="H2430" s="20">
        <v>-2252</v>
      </c>
    </row>
    <row r="2431" spans="1:8" x14ac:dyDescent="0.25">
      <c r="A2431" s="18" t="s">
        <v>0</v>
      </c>
      <c r="B2431" s="17" t="s">
        <v>42</v>
      </c>
      <c r="C2431" s="17" t="s">
        <v>0</v>
      </c>
      <c r="D2431" s="17" t="s">
        <v>0</v>
      </c>
      <c r="E2431" s="17" t="s">
        <v>0</v>
      </c>
      <c r="F2431" s="19">
        <f>F2430+F2429+F2428+F2427+F2426</f>
        <v>14647700</v>
      </c>
      <c r="G2431" s="19">
        <f>G2430+G2429+G2428+G2427+G2426</f>
        <v>14564310.35</v>
      </c>
      <c r="H2431" s="20">
        <f>H2430+H2429+H2428+H2427+H2426</f>
        <v>83389.649999999907</v>
      </c>
    </row>
    <row r="2432" spans="1:8" x14ac:dyDescent="0.25">
      <c r="A2432" s="18" t="s">
        <v>0</v>
      </c>
      <c r="B2432" s="17" t="s">
        <v>43</v>
      </c>
      <c r="C2432" s="17" t="s">
        <v>0</v>
      </c>
      <c r="D2432" s="17" t="s">
        <v>0</v>
      </c>
      <c r="E2432" s="17" t="s">
        <v>0</v>
      </c>
      <c r="F2432" s="19">
        <f>F2431-F2425</f>
        <v>-4852700</v>
      </c>
      <c r="G2432" s="19">
        <f>G2431-G2425</f>
        <v>-3772489.1500000004</v>
      </c>
      <c r="H2432" s="20">
        <f>H2431-H2425</f>
        <v>-1080210.8499999992</v>
      </c>
    </row>
    <row r="2433" spans="1:8" x14ac:dyDescent="0.25">
      <c r="A2433" s="16" t="s">
        <v>2804</v>
      </c>
      <c r="B2433" s="17" t="s">
        <v>2805</v>
      </c>
      <c r="C2433" s="17" t="s">
        <v>0</v>
      </c>
      <c r="D2433" s="17" t="s">
        <v>0</v>
      </c>
      <c r="E2433" s="17" t="s">
        <v>0</v>
      </c>
      <c r="F2433" s="8"/>
      <c r="G2433" s="8"/>
      <c r="H2433" s="9"/>
    </row>
    <row r="2434" spans="1:8" x14ac:dyDescent="0.25">
      <c r="A2434" s="18" t="s">
        <v>2806</v>
      </c>
      <c r="B2434" s="17" t="s">
        <v>2807</v>
      </c>
      <c r="C2434" s="17" t="s">
        <v>243</v>
      </c>
      <c r="D2434" s="17" t="s">
        <v>4410</v>
      </c>
      <c r="E2434" s="17" t="s">
        <v>4437</v>
      </c>
      <c r="F2434" s="19">
        <v>1950000</v>
      </c>
      <c r="G2434" s="19">
        <v>0</v>
      </c>
      <c r="H2434" s="20">
        <v>1950000</v>
      </c>
    </row>
    <row r="2435" spans="1:8" x14ac:dyDescent="0.25">
      <c r="A2435" s="18" t="s">
        <v>2808</v>
      </c>
      <c r="B2435" s="17" t="s">
        <v>2809</v>
      </c>
      <c r="C2435" s="17" t="s">
        <v>243</v>
      </c>
      <c r="D2435" s="17" t="s">
        <v>4410</v>
      </c>
      <c r="E2435" s="17" t="s">
        <v>4437</v>
      </c>
      <c r="F2435" s="19">
        <v>0</v>
      </c>
      <c r="G2435" s="19">
        <v>1316585.32</v>
      </c>
      <c r="H2435" s="20">
        <v>-1316585.32</v>
      </c>
    </row>
    <row r="2436" spans="1:8" x14ac:dyDescent="0.25">
      <c r="A2436" s="18" t="s">
        <v>2810</v>
      </c>
      <c r="B2436" s="17" t="s">
        <v>2811</v>
      </c>
      <c r="C2436" s="17" t="s">
        <v>243</v>
      </c>
      <c r="D2436" s="17" t="s">
        <v>4410</v>
      </c>
      <c r="E2436" s="17" t="s">
        <v>4437</v>
      </c>
      <c r="F2436" s="19">
        <v>0</v>
      </c>
      <c r="G2436" s="19">
        <v>117580.03</v>
      </c>
      <c r="H2436" s="20">
        <v>-117580.03</v>
      </c>
    </row>
    <row r="2437" spans="1:8" x14ac:dyDescent="0.25">
      <c r="A2437" s="18" t="s">
        <v>2812</v>
      </c>
      <c r="B2437" s="17" t="s">
        <v>2813</v>
      </c>
      <c r="C2437" s="17" t="s">
        <v>243</v>
      </c>
      <c r="D2437" s="17" t="s">
        <v>4410</v>
      </c>
      <c r="E2437" s="17" t="s">
        <v>4437</v>
      </c>
      <c r="F2437" s="19">
        <v>0</v>
      </c>
      <c r="G2437" s="19">
        <v>32974.1</v>
      </c>
      <c r="H2437" s="20">
        <v>-32974.1</v>
      </c>
    </row>
    <row r="2438" spans="1:8" x14ac:dyDescent="0.25">
      <c r="A2438" s="18" t="s">
        <v>2814</v>
      </c>
      <c r="B2438" s="17" t="s">
        <v>2815</v>
      </c>
      <c r="C2438" s="17" t="s">
        <v>243</v>
      </c>
      <c r="D2438" s="17" t="s">
        <v>4410</v>
      </c>
      <c r="E2438" s="17" t="s">
        <v>4437</v>
      </c>
      <c r="F2438" s="19">
        <v>0</v>
      </c>
      <c r="G2438" s="19">
        <v>40728.370000000003</v>
      </c>
      <c r="H2438" s="20">
        <v>-40728.370000000003</v>
      </c>
    </row>
    <row r="2439" spans="1:8" x14ac:dyDescent="0.25">
      <c r="A2439" s="18" t="s">
        <v>0</v>
      </c>
      <c r="B2439" s="17" t="s">
        <v>38</v>
      </c>
      <c r="C2439" s="17" t="s">
        <v>0</v>
      </c>
      <c r="D2439" s="17" t="s">
        <v>0</v>
      </c>
      <c r="E2439" s="17" t="s">
        <v>0</v>
      </c>
      <c r="F2439" s="19">
        <f>F2438+F2437+F2436+F2435+F2434</f>
        <v>1950000</v>
      </c>
      <c r="G2439" s="19">
        <f>G2438+G2437+G2436+G2435+G2434</f>
        <v>1507867.82</v>
      </c>
      <c r="H2439" s="20">
        <f>H2438+H2437+H2436+H2435+H2434</f>
        <v>442132.17999999993</v>
      </c>
    </row>
    <row r="2440" spans="1:8" x14ac:dyDescent="0.25">
      <c r="A2440" s="18" t="s">
        <v>0</v>
      </c>
      <c r="B2440" s="17" t="s">
        <v>42</v>
      </c>
      <c r="C2440" s="17" t="s">
        <v>0</v>
      </c>
      <c r="D2440" s="17" t="s">
        <v>0</v>
      </c>
      <c r="E2440" s="17" t="s">
        <v>0</v>
      </c>
      <c r="F2440" s="19">
        <f>0</f>
        <v>0</v>
      </c>
      <c r="G2440" s="19">
        <f>0</f>
        <v>0</v>
      </c>
      <c r="H2440" s="20">
        <f>0</f>
        <v>0</v>
      </c>
    </row>
    <row r="2441" spans="1:8" x14ac:dyDescent="0.25">
      <c r="A2441" s="18" t="s">
        <v>0</v>
      </c>
      <c r="B2441" s="17" t="s">
        <v>43</v>
      </c>
      <c r="C2441" s="17" t="s">
        <v>0</v>
      </c>
      <c r="D2441" s="17" t="s">
        <v>0</v>
      </c>
      <c r="E2441" s="17" t="s">
        <v>0</v>
      </c>
      <c r="F2441" s="19">
        <f>F2440-F2439</f>
        <v>-1950000</v>
      </c>
      <c r="G2441" s="19">
        <f>G2440-G2439</f>
        <v>-1507867.82</v>
      </c>
      <c r="H2441" s="20">
        <f>H2440-H2439</f>
        <v>-442132.17999999993</v>
      </c>
    </row>
    <row r="2442" spans="1:8" x14ac:dyDescent="0.25">
      <c r="A2442" s="16" t="s">
        <v>2816</v>
      </c>
      <c r="B2442" s="17" t="s">
        <v>2817</v>
      </c>
      <c r="C2442" s="17" t="s">
        <v>0</v>
      </c>
      <c r="D2442" s="17" t="s">
        <v>0</v>
      </c>
      <c r="E2442" s="17" t="s">
        <v>0</v>
      </c>
      <c r="F2442" s="8"/>
      <c r="G2442" s="8"/>
      <c r="H2442" s="9"/>
    </row>
    <row r="2443" spans="1:8" x14ac:dyDescent="0.25">
      <c r="A2443" s="18" t="s">
        <v>2818</v>
      </c>
      <c r="B2443" s="17" t="s">
        <v>487</v>
      </c>
      <c r="C2443" s="17" t="s">
        <v>48</v>
      </c>
      <c r="D2443" s="17" t="s">
        <v>4410</v>
      </c>
      <c r="E2443" s="17" t="s">
        <v>4437</v>
      </c>
      <c r="F2443" s="19">
        <v>100</v>
      </c>
      <c r="G2443" s="19">
        <v>262.5</v>
      </c>
      <c r="H2443" s="20">
        <v>-162.5</v>
      </c>
    </row>
    <row r="2444" spans="1:8" x14ac:dyDescent="0.25">
      <c r="A2444" s="18" t="s">
        <v>2819</v>
      </c>
      <c r="B2444" s="17" t="s">
        <v>2820</v>
      </c>
      <c r="C2444" s="17" t="s">
        <v>48</v>
      </c>
      <c r="D2444" s="17" t="s">
        <v>4410</v>
      </c>
      <c r="E2444" s="17" t="s">
        <v>4437</v>
      </c>
      <c r="F2444" s="19">
        <v>0</v>
      </c>
      <c r="G2444" s="19">
        <v>123854.04</v>
      </c>
      <c r="H2444" s="20">
        <v>-123854.04</v>
      </c>
    </row>
    <row r="2445" spans="1:8" x14ac:dyDescent="0.25">
      <c r="A2445" s="18" t="s">
        <v>2821</v>
      </c>
      <c r="B2445" s="17" t="s">
        <v>2822</v>
      </c>
      <c r="C2445" s="17" t="s">
        <v>48</v>
      </c>
      <c r="D2445" s="17" t="s">
        <v>4410</v>
      </c>
      <c r="E2445" s="17" t="s">
        <v>4437</v>
      </c>
      <c r="F2445" s="19">
        <v>100</v>
      </c>
      <c r="G2445" s="19">
        <v>0</v>
      </c>
      <c r="H2445" s="20">
        <v>100</v>
      </c>
    </row>
    <row r="2446" spans="1:8" x14ac:dyDescent="0.25">
      <c r="A2446" s="18" t="s">
        <v>2823</v>
      </c>
      <c r="B2446" s="17" t="s">
        <v>2820</v>
      </c>
      <c r="C2446" s="17" t="s">
        <v>48</v>
      </c>
      <c r="D2446" s="17" t="s">
        <v>4410</v>
      </c>
      <c r="E2446" s="17" t="s">
        <v>4437</v>
      </c>
      <c r="F2446" s="19">
        <v>0</v>
      </c>
      <c r="G2446" s="19">
        <v>22529.279999999999</v>
      </c>
      <c r="H2446" s="20">
        <v>-22529.279999999999</v>
      </c>
    </row>
    <row r="2447" spans="1:8" x14ac:dyDescent="0.25">
      <c r="A2447" s="18" t="s">
        <v>2824</v>
      </c>
      <c r="B2447" s="17" t="s">
        <v>2825</v>
      </c>
      <c r="C2447" s="17" t="s">
        <v>48</v>
      </c>
      <c r="D2447" s="17" t="s">
        <v>4410</v>
      </c>
      <c r="E2447" s="17" t="s">
        <v>4437</v>
      </c>
      <c r="F2447" s="19">
        <v>0</v>
      </c>
      <c r="G2447" s="19">
        <v>9854.7999999999993</v>
      </c>
      <c r="H2447" s="20">
        <v>-9854.7999999999993</v>
      </c>
    </row>
    <row r="2448" spans="1:8" x14ac:dyDescent="0.25">
      <c r="A2448" s="18" t="s">
        <v>2826</v>
      </c>
      <c r="B2448" s="17" t="s">
        <v>1801</v>
      </c>
      <c r="C2448" s="17" t="s">
        <v>475</v>
      </c>
      <c r="D2448" s="17" t="s">
        <v>4410</v>
      </c>
      <c r="E2448" s="17" t="s">
        <v>4437</v>
      </c>
      <c r="F2448" s="19">
        <v>2500000</v>
      </c>
      <c r="G2448" s="19">
        <v>0</v>
      </c>
      <c r="H2448" s="20">
        <v>2500000</v>
      </c>
    </row>
    <row r="2449" spans="1:8" x14ac:dyDescent="0.25">
      <c r="A2449" s="18" t="s">
        <v>2827</v>
      </c>
      <c r="B2449" s="17" t="s">
        <v>2828</v>
      </c>
      <c r="C2449" s="17" t="s">
        <v>475</v>
      </c>
      <c r="D2449" s="17" t="s">
        <v>4410</v>
      </c>
      <c r="E2449" s="17" t="s">
        <v>4437</v>
      </c>
      <c r="F2449" s="19">
        <v>0</v>
      </c>
      <c r="G2449" s="19">
        <v>1150388.83</v>
      </c>
      <c r="H2449" s="20">
        <v>-1150388.83</v>
      </c>
    </row>
    <row r="2450" spans="1:8" x14ac:dyDescent="0.25">
      <c r="A2450" s="18" t="s">
        <v>2829</v>
      </c>
      <c r="B2450" s="17" t="s">
        <v>2830</v>
      </c>
      <c r="C2450" s="17" t="s">
        <v>475</v>
      </c>
      <c r="D2450" s="17" t="s">
        <v>4410</v>
      </c>
      <c r="E2450" s="17" t="s">
        <v>4437</v>
      </c>
      <c r="F2450" s="19">
        <v>0</v>
      </c>
      <c r="G2450" s="19">
        <v>247601.23</v>
      </c>
      <c r="H2450" s="20">
        <v>-247601.23</v>
      </c>
    </row>
    <row r="2451" spans="1:8" x14ac:dyDescent="0.25">
      <c r="A2451" s="18" t="s">
        <v>2831</v>
      </c>
      <c r="B2451" s="17" t="s">
        <v>2832</v>
      </c>
      <c r="C2451" s="17" t="s">
        <v>475</v>
      </c>
      <c r="D2451" s="17" t="s">
        <v>4410</v>
      </c>
      <c r="E2451" s="17" t="s">
        <v>4437</v>
      </c>
      <c r="F2451" s="19">
        <v>0</v>
      </c>
      <c r="G2451" s="19">
        <v>149473.79</v>
      </c>
      <c r="H2451" s="20">
        <v>-149473.79</v>
      </c>
    </row>
    <row r="2452" spans="1:8" x14ac:dyDescent="0.25">
      <c r="A2452" s="18" t="s">
        <v>2833</v>
      </c>
      <c r="B2452" s="17" t="s">
        <v>2820</v>
      </c>
      <c r="C2452" s="17" t="s">
        <v>475</v>
      </c>
      <c r="D2452" s="17" t="s">
        <v>4410</v>
      </c>
      <c r="E2452" s="17" t="s">
        <v>4437</v>
      </c>
      <c r="F2452" s="19">
        <v>0</v>
      </c>
      <c r="G2452" s="19">
        <v>417108.76</v>
      </c>
      <c r="H2452" s="20">
        <v>-417108.76</v>
      </c>
    </row>
    <row r="2453" spans="1:8" x14ac:dyDescent="0.25">
      <c r="A2453" s="18" t="s">
        <v>2834</v>
      </c>
      <c r="B2453" s="17" t="s">
        <v>2835</v>
      </c>
      <c r="C2453" s="17" t="s">
        <v>475</v>
      </c>
      <c r="D2453" s="17" t="s">
        <v>4410</v>
      </c>
      <c r="E2453" s="17" t="s">
        <v>4437</v>
      </c>
      <c r="F2453" s="19">
        <v>0</v>
      </c>
      <c r="G2453" s="19">
        <v>1171.72</v>
      </c>
      <c r="H2453" s="20">
        <v>-1171.72</v>
      </c>
    </row>
    <row r="2454" spans="1:8" x14ac:dyDescent="0.25">
      <c r="A2454" s="18" t="s">
        <v>2836</v>
      </c>
      <c r="B2454" s="17" t="s">
        <v>2837</v>
      </c>
      <c r="C2454" s="17" t="s">
        <v>475</v>
      </c>
      <c r="D2454" s="17" t="s">
        <v>4410</v>
      </c>
      <c r="E2454" s="17" t="s">
        <v>4437</v>
      </c>
      <c r="F2454" s="19">
        <v>0</v>
      </c>
      <c r="G2454" s="19">
        <v>4840</v>
      </c>
      <c r="H2454" s="20">
        <v>-4840</v>
      </c>
    </row>
    <row r="2455" spans="1:8" x14ac:dyDescent="0.25">
      <c r="A2455" s="18" t="s">
        <v>2838</v>
      </c>
      <c r="B2455" s="17" t="s">
        <v>2839</v>
      </c>
      <c r="C2455" s="17" t="s">
        <v>475</v>
      </c>
      <c r="D2455" s="17" t="s">
        <v>4410</v>
      </c>
      <c r="E2455" s="17" t="s">
        <v>4437</v>
      </c>
      <c r="F2455" s="19">
        <v>0</v>
      </c>
      <c r="G2455" s="19">
        <v>289896.44</v>
      </c>
      <c r="H2455" s="20">
        <v>-289896.44</v>
      </c>
    </row>
    <row r="2456" spans="1:8" x14ac:dyDescent="0.25">
      <c r="A2456" s="18" t="s">
        <v>2840</v>
      </c>
      <c r="B2456" s="17" t="s">
        <v>2841</v>
      </c>
      <c r="C2456" s="17" t="s">
        <v>475</v>
      </c>
      <c r="D2456" s="17" t="s">
        <v>4410</v>
      </c>
      <c r="E2456" s="17" t="s">
        <v>4437</v>
      </c>
      <c r="F2456" s="19">
        <v>0</v>
      </c>
      <c r="G2456" s="19">
        <v>62879.4</v>
      </c>
      <c r="H2456" s="20">
        <v>-62879.4</v>
      </c>
    </row>
    <row r="2457" spans="1:8" x14ac:dyDescent="0.25">
      <c r="A2457" s="18" t="s">
        <v>2842</v>
      </c>
      <c r="B2457" s="17" t="s">
        <v>2793</v>
      </c>
      <c r="C2457" s="17" t="s">
        <v>475</v>
      </c>
      <c r="D2457" s="17" t="s">
        <v>4410</v>
      </c>
      <c r="E2457" s="17" t="s">
        <v>4437</v>
      </c>
      <c r="F2457" s="19">
        <v>0</v>
      </c>
      <c r="G2457" s="19">
        <v>12290.4</v>
      </c>
      <c r="H2457" s="20">
        <v>-12290.4</v>
      </c>
    </row>
    <row r="2458" spans="1:8" x14ac:dyDescent="0.25">
      <c r="A2458" s="18" t="s">
        <v>2843</v>
      </c>
      <c r="B2458" s="17" t="s">
        <v>2786</v>
      </c>
      <c r="C2458" s="17" t="s">
        <v>243</v>
      </c>
      <c r="D2458" s="17" t="s">
        <v>4410</v>
      </c>
      <c r="E2458" s="17" t="s">
        <v>4437</v>
      </c>
      <c r="F2458" s="19">
        <v>2500000</v>
      </c>
      <c r="G2458" s="19">
        <v>0</v>
      </c>
      <c r="H2458" s="20">
        <v>2500000</v>
      </c>
    </row>
    <row r="2459" spans="1:8" x14ac:dyDescent="0.25">
      <c r="A2459" s="18" t="s">
        <v>2844</v>
      </c>
      <c r="B2459" s="17" t="s">
        <v>2828</v>
      </c>
      <c r="C2459" s="17" t="s">
        <v>243</v>
      </c>
      <c r="D2459" s="17" t="s">
        <v>4410</v>
      </c>
      <c r="E2459" s="17" t="s">
        <v>4437</v>
      </c>
      <c r="F2459" s="19">
        <v>0</v>
      </c>
      <c r="G2459" s="19">
        <v>665369.78</v>
      </c>
      <c r="H2459" s="20">
        <v>-665369.78</v>
      </c>
    </row>
    <row r="2460" spans="1:8" x14ac:dyDescent="0.25">
      <c r="A2460" s="18" t="s">
        <v>2845</v>
      </c>
      <c r="B2460" s="17" t="s">
        <v>2830</v>
      </c>
      <c r="C2460" s="17" t="s">
        <v>243</v>
      </c>
      <c r="D2460" s="17" t="s">
        <v>4410</v>
      </c>
      <c r="E2460" s="17" t="s">
        <v>4437</v>
      </c>
      <c r="F2460" s="19">
        <v>0</v>
      </c>
      <c r="G2460" s="19">
        <v>492208.34</v>
      </c>
      <c r="H2460" s="20">
        <v>-492208.34</v>
      </c>
    </row>
    <row r="2461" spans="1:8" x14ac:dyDescent="0.25">
      <c r="A2461" s="18" t="s">
        <v>2846</v>
      </c>
      <c r="B2461" s="17" t="s">
        <v>2832</v>
      </c>
      <c r="C2461" s="17" t="s">
        <v>243</v>
      </c>
      <c r="D2461" s="17" t="s">
        <v>4410</v>
      </c>
      <c r="E2461" s="17" t="s">
        <v>4437</v>
      </c>
      <c r="F2461" s="19">
        <v>0</v>
      </c>
      <c r="G2461" s="19">
        <v>334329.46000000002</v>
      </c>
      <c r="H2461" s="20">
        <v>-334329.46000000002</v>
      </c>
    </row>
    <row r="2462" spans="1:8" x14ac:dyDescent="0.25">
      <c r="A2462" s="18" t="s">
        <v>2847</v>
      </c>
      <c r="B2462" s="17" t="s">
        <v>2820</v>
      </c>
      <c r="C2462" s="17" t="s">
        <v>243</v>
      </c>
      <c r="D2462" s="17" t="s">
        <v>4410</v>
      </c>
      <c r="E2462" s="17" t="s">
        <v>4437</v>
      </c>
      <c r="F2462" s="19">
        <v>0</v>
      </c>
      <c r="G2462" s="19">
        <v>164283.79999999999</v>
      </c>
      <c r="H2462" s="20">
        <v>-164283.79999999999</v>
      </c>
    </row>
    <row r="2463" spans="1:8" x14ac:dyDescent="0.25">
      <c r="A2463" s="18" t="s">
        <v>2848</v>
      </c>
      <c r="B2463" s="17" t="s">
        <v>2835</v>
      </c>
      <c r="C2463" s="17" t="s">
        <v>243</v>
      </c>
      <c r="D2463" s="17" t="s">
        <v>4410</v>
      </c>
      <c r="E2463" s="17" t="s">
        <v>4437</v>
      </c>
      <c r="F2463" s="19">
        <v>0</v>
      </c>
      <c r="G2463" s="19">
        <v>3682.19</v>
      </c>
      <c r="H2463" s="20">
        <v>-3682.19</v>
      </c>
    </row>
    <row r="2464" spans="1:8" x14ac:dyDescent="0.25">
      <c r="A2464" s="18" t="s">
        <v>2849</v>
      </c>
      <c r="B2464" s="17" t="s">
        <v>2837</v>
      </c>
      <c r="C2464" s="17" t="s">
        <v>243</v>
      </c>
      <c r="D2464" s="17" t="s">
        <v>4410</v>
      </c>
      <c r="E2464" s="17" t="s">
        <v>4437</v>
      </c>
      <c r="F2464" s="19">
        <v>0</v>
      </c>
      <c r="G2464" s="19">
        <v>6627.61</v>
      </c>
      <c r="H2464" s="20">
        <v>-6627.61</v>
      </c>
    </row>
    <row r="2465" spans="1:8" x14ac:dyDescent="0.25">
      <c r="A2465" s="18" t="s">
        <v>2850</v>
      </c>
      <c r="B2465" s="17" t="s">
        <v>2839</v>
      </c>
      <c r="C2465" s="17" t="s">
        <v>243</v>
      </c>
      <c r="D2465" s="17" t="s">
        <v>4410</v>
      </c>
      <c r="E2465" s="17" t="s">
        <v>4437</v>
      </c>
      <c r="F2465" s="19">
        <v>0</v>
      </c>
      <c r="G2465" s="19">
        <v>28981.73</v>
      </c>
      <c r="H2465" s="20">
        <v>-28981.73</v>
      </c>
    </row>
    <row r="2466" spans="1:8" x14ac:dyDescent="0.25">
      <c r="A2466" s="18" t="s">
        <v>2851</v>
      </c>
      <c r="B2466" s="17" t="s">
        <v>2852</v>
      </c>
      <c r="C2466" s="17" t="s">
        <v>243</v>
      </c>
      <c r="D2466" s="17" t="s">
        <v>4410</v>
      </c>
      <c r="E2466" s="17" t="s">
        <v>4437</v>
      </c>
      <c r="F2466" s="19">
        <v>0</v>
      </c>
      <c r="G2466" s="19">
        <v>393527.83</v>
      </c>
      <c r="H2466" s="20">
        <v>-393527.83</v>
      </c>
    </row>
    <row r="2467" spans="1:8" x14ac:dyDescent="0.25">
      <c r="A2467" s="18" t="s">
        <v>2853</v>
      </c>
      <c r="B2467" s="17" t="s">
        <v>2793</v>
      </c>
      <c r="C2467" s="17" t="s">
        <v>243</v>
      </c>
      <c r="D2467" s="17" t="s">
        <v>4410</v>
      </c>
      <c r="E2467" s="17" t="s">
        <v>4437</v>
      </c>
      <c r="F2467" s="19">
        <v>0</v>
      </c>
      <c r="G2467" s="19">
        <v>10184.120000000001</v>
      </c>
      <c r="H2467" s="20">
        <v>-10184.120000000001</v>
      </c>
    </row>
    <row r="2468" spans="1:8" x14ac:dyDescent="0.25">
      <c r="A2468" s="18" t="s">
        <v>0</v>
      </c>
      <c r="B2468" s="17" t="s">
        <v>38</v>
      </c>
      <c r="C2468" s="17" t="s">
        <v>0</v>
      </c>
      <c r="D2468" s="17" t="s">
        <v>0</v>
      </c>
      <c r="E2468" s="17" t="s">
        <v>0</v>
      </c>
      <c r="F2468" s="19">
        <f>F2467+F2466+F2465+F2464+F2463+F2462+F2461+F2460+F2459+F2458+F2457+F2456+F2455+F2454+F2453+F2452+F2451+F2450+F2449+F2448+F2447+F2446+F2445+F2444+F2443</f>
        <v>5000200</v>
      </c>
      <c r="G2468" s="19">
        <f>G2467+G2466+G2465+G2464+G2463+G2462+G2461+G2460+G2459+G2458+G2457+G2456+G2455+G2454+G2453+G2452+G2451+G2450+G2449+G2448+G2447+G2446+G2445+G2444+G2443</f>
        <v>4591346.05</v>
      </c>
      <c r="H2468" s="20">
        <f>H2467+H2466+H2465+H2464+H2463+H2462+H2461+H2460+H2459+H2458+H2457+H2456+H2455+H2454+H2453+H2452+H2451+H2450+H2449+H2448+H2447+H2446+H2445+H2444+H2443</f>
        <v>408853.94999999931</v>
      </c>
    </row>
    <row r="2469" spans="1:8" x14ac:dyDescent="0.25">
      <c r="A2469" s="18" t="s">
        <v>0</v>
      </c>
      <c r="B2469" s="17" t="s">
        <v>42</v>
      </c>
      <c r="C2469" s="17" t="s">
        <v>0</v>
      </c>
      <c r="D2469" s="17" t="s">
        <v>0</v>
      </c>
      <c r="E2469" s="17" t="s">
        <v>0</v>
      </c>
      <c r="F2469" s="19">
        <f>0</f>
        <v>0</v>
      </c>
      <c r="G2469" s="19">
        <f>0</f>
        <v>0</v>
      </c>
      <c r="H2469" s="20">
        <f>0</f>
        <v>0</v>
      </c>
    </row>
    <row r="2470" spans="1:8" x14ac:dyDescent="0.25">
      <c r="A2470" s="18" t="s">
        <v>0</v>
      </c>
      <c r="B2470" s="17" t="s">
        <v>43</v>
      </c>
      <c r="C2470" s="17" t="s">
        <v>0</v>
      </c>
      <c r="D2470" s="17" t="s">
        <v>0</v>
      </c>
      <c r="E2470" s="17" t="s">
        <v>0</v>
      </c>
      <c r="F2470" s="19">
        <f>F2469-F2468</f>
        <v>-5000200</v>
      </c>
      <c r="G2470" s="19">
        <f>G2469-G2468</f>
        <v>-4591346.05</v>
      </c>
      <c r="H2470" s="20">
        <f>H2469-H2468</f>
        <v>-408853.94999999931</v>
      </c>
    </row>
    <row r="2471" spans="1:8" x14ac:dyDescent="0.25">
      <c r="A2471" s="14" t="s">
        <v>2854</v>
      </c>
      <c r="B2471" s="15" t="s">
        <v>1076</v>
      </c>
      <c r="C2471" s="15" t="s">
        <v>0</v>
      </c>
      <c r="D2471" s="15" t="s">
        <v>0</v>
      </c>
      <c r="E2471" s="15" t="s">
        <v>0</v>
      </c>
      <c r="F2471" s="8"/>
      <c r="G2471" s="8"/>
      <c r="H2471" s="9"/>
    </row>
    <row r="2472" spans="1:8" x14ac:dyDescent="0.25">
      <c r="A2472" s="16" t="s">
        <v>2855</v>
      </c>
      <c r="B2472" s="17" t="s">
        <v>2856</v>
      </c>
      <c r="C2472" s="17" t="s">
        <v>0</v>
      </c>
      <c r="D2472" s="17" t="s">
        <v>0</v>
      </c>
      <c r="E2472" s="17" t="s">
        <v>0</v>
      </c>
      <c r="F2472" s="8"/>
      <c r="G2472" s="8"/>
      <c r="H2472" s="9"/>
    </row>
    <row r="2473" spans="1:8" x14ac:dyDescent="0.25">
      <c r="A2473" s="18" t="s">
        <v>2857</v>
      </c>
      <c r="B2473" s="17" t="s">
        <v>487</v>
      </c>
      <c r="C2473" s="17" t="s">
        <v>48</v>
      </c>
      <c r="D2473" s="17" t="s">
        <v>4411</v>
      </c>
      <c r="E2473" s="17" t="s">
        <v>4422</v>
      </c>
      <c r="F2473" s="19">
        <v>45000</v>
      </c>
      <c r="G2473" s="19">
        <v>0</v>
      </c>
      <c r="H2473" s="20">
        <v>45000</v>
      </c>
    </row>
    <row r="2474" spans="1:8" x14ac:dyDescent="0.25">
      <c r="A2474" s="18" t="s">
        <v>2858</v>
      </c>
      <c r="B2474" s="17" t="s">
        <v>1801</v>
      </c>
      <c r="C2474" s="17" t="s">
        <v>475</v>
      </c>
      <c r="D2474" s="17" t="s">
        <v>4411</v>
      </c>
      <c r="E2474" s="17" t="s">
        <v>4422</v>
      </c>
      <c r="F2474" s="19">
        <v>500</v>
      </c>
      <c r="G2474" s="19">
        <v>0</v>
      </c>
      <c r="H2474" s="20">
        <v>500</v>
      </c>
    </row>
    <row r="2475" spans="1:8" x14ac:dyDescent="0.25">
      <c r="A2475" s="18" t="s">
        <v>2859</v>
      </c>
      <c r="B2475" s="17" t="s">
        <v>2269</v>
      </c>
      <c r="C2475" s="17" t="s">
        <v>243</v>
      </c>
      <c r="D2475" s="17" t="s">
        <v>4411</v>
      </c>
      <c r="E2475" s="17" t="s">
        <v>4422</v>
      </c>
      <c r="F2475" s="19">
        <v>35000</v>
      </c>
      <c r="G2475" s="19">
        <v>15000</v>
      </c>
      <c r="H2475" s="20">
        <v>20000</v>
      </c>
    </row>
    <row r="2476" spans="1:8" x14ac:dyDescent="0.25">
      <c r="A2476" s="18" t="s">
        <v>2860</v>
      </c>
      <c r="B2476" s="17" t="s">
        <v>1778</v>
      </c>
      <c r="C2476" s="17" t="s">
        <v>243</v>
      </c>
      <c r="D2476" s="17" t="s">
        <v>4411</v>
      </c>
      <c r="E2476" s="17" t="s">
        <v>4422</v>
      </c>
      <c r="F2476" s="19">
        <v>1700</v>
      </c>
      <c r="G2476" s="19">
        <v>0</v>
      </c>
      <c r="H2476" s="20">
        <v>1700</v>
      </c>
    </row>
    <row r="2477" spans="1:8" x14ac:dyDescent="0.25">
      <c r="A2477" s="18" t="s">
        <v>0</v>
      </c>
      <c r="B2477" s="17" t="s">
        <v>38</v>
      </c>
      <c r="C2477" s="17" t="s">
        <v>0</v>
      </c>
      <c r="D2477" s="17" t="s">
        <v>0</v>
      </c>
      <c r="E2477" s="17" t="s">
        <v>0</v>
      </c>
      <c r="F2477" s="19">
        <f>F2476+F2475+F2474+F2473</f>
        <v>82200</v>
      </c>
      <c r="G2477" s="19">
        <f>G2476+G2475+G2474+G2473</f>
        <v>15000</v>
      </c>
      <c r="H2477" s="20">
        <f>H2476+H2475+H2474+H2473</f>
        <v>67200</v>
      </c>
    </row>
    <row r="2478" spans="1:8" x14ac:dyDescent="0.25">
      <c r="A2478" s="18" t="s">
        <v>2861</v>
      </c>
      <c r="B2478" s="17" t="s">
        <v>2862</v>
      </c>
      <c r="C2478" s="17" t="s">
        <v>261</v>
      </c>
      <c r="D2478" s="17" t="s">
        <v>4411</v>
      </c>
      <c r="E2478" s="17" t="s">
        <v>4422</v>
      </c>
      <c r="F2478" s="19">
        <v>100</v>
      </c>
      <c r="G2478" s="19">
        <v>0</v>
      </c>
      <c r="H2478" s="20">
        <v>100</v>
      </c>
    </row>
    <row r="2479" spans="1:8" x14ac:dyDescent="0.25">
      <c r="A2479" s="18" t="s">
        <v>0</v>
      </c>
      <c r="B2479" s="17" t="s">
        <v>42</v>
      </c>
      <c r="C2479" s="17" t="s">
        <v>0</v>
      </c>
      <c r="D2479" s="17" t="s">
        <v>0</v>
      </c>
      <c r="E2479" s="17" t="s">
        <v>0</v>
      </c>
      <c r="F2479" s="19">
        <f>F2478</f>
        <v>100</v>
      </c>
      <c r="G2479" s="19">
        <f>G2478</f>
        <v>0</v>
      </c>
      <c r="H2479" s="20">
        <f>H2478</f>
        <v>100</v>
      </c>
    </row>
    <row r="2480" spans="1:8" x14ac:dyDescent="0.25">
      <c r="A2480" s="18" t="s">
        <v>0</v>
      </c>
      <c r="B2480" s="17" t="s">
        <v>43</v>
      </c>
      <c r="C2480" s="17" t="s">
        <v>0</v>
      </c>
      <c r="D2480" s="17" t="s">
        <v>0</v>
      </c>
      <c r="E2480" s="17" t="s">
        <v>0</v>
      </c>
      <c r="F2480" s="19">
        <f>F2479-F2477</f>
        <v>-82100</v>
      </c>
      <c r="G2480" s="19">
        <f>G2479-G2477</f>
        <v>-15000</v>
      </c>
      <c r="H2480" s="20">
        <f>H2479-H2477</f>
        <v>-67100</v>
      </c>
    </row>
    <row r="2481" spans="1:8" x14ac:dyDescent="0.25">
      <c r="A2481" s="16" t="s">
        <v>2863</v>
      </c>
      <c r="B2481" s="17" t="s">
        <v>817</v>
      </c>
      <c r="C2481" s="17" t="s">
        <v>0</v>
      </c>
      <c r="D2481" s="17" t="s">
        <v>0</v>
      </c>
      <c r="E2481" s="17" t="s">
        <v>0</v>
      </c>
      <c r="F2481" s="8"/>
      <c r="G2481" s="8"/>
      <c r="H2481" s="9"/>
    </row>
    <row r="2482" spans="1:8" x14ac:dyDescent="0.25">
      <c r="A2482" s="18" t="s">
        <v>2864</v>
      </c>
      <c r="B2482" s="17" t="s">
        <v>2865</v>
      </c>
      <c r="C2482" s="17" t="s">
        <v>19</v>
      </c>
      <c r="D2482" s="17" t="s">
        <v>4410</v>
      </c>
      <c r="E2482" s="17" t="s">
        <v>4437</v>
      </c>
      <c r="F2482" s="19">
        <v>81600</v>
      </c>
      <c r="G2482" s="19">
        <v>51808.11</v>
      </c>
      <c r="H2482" s="20">
        <v>29791.89</v>
      </c>
    </row>
    <row r="2483" spans="1:8" x14ac:dyDescent="0.25">
      <c r="A2483" s="18" t="s">
        <v>2866</v>
      </c>
      <c r="B2483" s="17" t="s">
        <v>2867</v>
      </c>
      <c r="C2483" s="17" t="s">
        <v>19</v>
      </c>
      <c r="D2483" s="17" t="s">
        <v>4405</v>
      </c>
      <c r="E2483" s="17" t="s">
        <v>1073</v>
      </c>
      <c r="F2483" s="19">
        <v>14000</v>
      </c>
      <c r="G2483" s="19">
        <v>9919.86</v>
      </c>
      <c r="H2483" s="20">
        <v>4080.14</v>
      </c>
    </row>
    <row r="2484" spans="1:8" x14ac:dyDescent="0.25">
      <c r="A2484" s="18" t="s">
        <v>0</v>
      </c>
      <c r="B2484" s="17" t="s">
        <v>38</v>
      </c>
      <c r="C2484" s="17" t="s">
        <v>0</v>
      </c>
      <c r="D2484" s="17" t="s">
        <v>0</v>
      </c>
      <c r="E2484" s="17" t="s">
        <v>0</v>
      </c>
      <c r="F2484" s="19">
        <f>F2483+F2482</f>
        <v>95600</v>
      </c>
      <c r="G2484" s="19">
        <f>G2483+G2482</f>
        <v>61727.97</v>
      </c>
      <c r="H2484" s="20">
        <f>H2483+H2482</f>
        <v>33872.03</v>
      </c>
    </row>
    <row r="2485" spans="1:8" x14ac:dyDescent="0.25">
      <c r="A2485" s="18" t="s">
        <v>0</v>
      </c>
      <c r="B2485" s="17" t="s">
        <v>42</v>
      </c>
      <c r="C2485" s="17" t="s">
        <v>0</v>
      </c>
      <c r="D2485" s="17" t="s">
        <v>0</v>
      </c>
      <c r="E2485" s="17" t="s">
        <v>0</v>
      </c>
      <c r="F2485" s="19">
        <f>0</f>
        <v>0</v>
      </c>
      <c r="G2485" s="19">
        <f>0</f>
        <v>0</v>
      </c>
      <c r="H2485" s="20">
        <f>0</f>
        <v>0</v>
      </c>
    </row>
    <row r="2486" spans="1:8" x14ac:dyDescent="0.25">
      <c r="A2486" s="18" t="s">
        <v>0</v>
      </c>
      <c r="B2486" s="17" t="s">
        <v>43</v>
      </c>
      <c r="C2486" s="17" t="s">
        <v>0</v>
      </c>
      <c r="D2486" s="17" t="s">
        <v>0</v>
      </c>
      <c r="E2486" s="17" t="s">
        <v>0</v>
      </c>
      <c r="F2486" s="19">
        <f>F2485-F2484</f>
        <v>-95600</v>
      </c>
      <c r="G2486" s="19">
        <f>G2485-G2484</f>
        <v>-61727.97</v>
      </c>
      <c r="H2486" s="20">
        <f>H2485-H2484</f>
        <v>-33872.03</v>
      </c>
    </row>
    <row r="2487" spans="1:8" x14ac:dyDescent="0.25">
      <c r="A2487" s="12" t="s">
        <v>2868</v>
      </c>
      <c r="B2487" s="13" t="s">
        <v>2869</v>
      </c>
      <c r="C2487" s="13" t="s">
        <v>0</v>
      </c>
      <c r="D2487" s="13" t="s">
        <v>0</v>
      </c>
      <c r="E2487" s="13" t="s">
        <v>0</v>
      </c>
      <c r="F2487" s="8"/>
      <c r="G2487" s="8"/>
      <c r="H2487" s="9"/>
    </row>
    <row r="2488" spans="1:8" x14ac:dyDescent="0.25">
      <c r="A2488" s="14" t="s">
        <v>2870</v>
      </c>
      <c r="B2488" s="15" t="s">
        <v>2871</v>
      </c>
      <c r="C2488" s="15" t="s">
        <v>0</v>
      </c>
      <c r="D2488" s="15" t="s">
        <v>0</v>
      </c>
      <c r="E2488" s="15" t="s">
        <v>0</v>
      </c>
      <c r="F2488" s="8"/>
      <c r="G2488" s="8"/>
      <c r="H2488" s="9"/>
    </row>
    <row r="2489" spans="1:8" x14ac:dyDescent="0.25">
      <c r="A2489" s="16" t="s">
        <v>2872</v>
      </c>
      <c r="B2489" s="17" t="s">
        <v>2873</v>
      </c>
      <c r="C2489" s="17" t="s">
        <v>0</v>
      </c>
      <c r="D2489" s="17" t="s">
        <v>0</v>
      </c>
      <c r="E2489" s="17" t="s">
        <v>0</v>
      </c>
      <c r="F2489" s="8"/>
      <c r="G2489" s="8"/>
      <c r="H2489" s="9"/>
    </row>
    <row r="2490" spans="1:8" x14ac:dyDescent="0.25">
      <c r="A2490" s="18" t="s">
        <v>2874</v>
      </c>
      <c r="B2490" s="17" t="s">
        <v>2875</v>
      </c>
      <c r="C2490" s="17" t="s">
        <v>475</v>
      </c>
      <c r="D2490" s="17" t="s">
        <v>4410</v>
      </c>
      <c r="E2490" s="17" t="s">
        <v>4437</v>
      </c>
      <c r="F2490" s="19">
        <v>6000</v>
      </c>
      <c r="G2490" s="19">
        <v>0</v>
      </c>
      <c r="H2490" s="20">
        <v>6000</v>
      </c>
    </row>
    <row r="2491" spans="1:8" x14ac:dyDescent="0.25">
      <c r="A2491" s="18" t="s">
        <v>0</v>
      </c>
      <c r="B2491" s="17" t="s">
        <v>38</v>
      </c>
      <c r="C2491" s="17" t="s">
        <v>0</v>
      </c>
      <c r="D2491" s="17" t="s">
        <v>0</v>
      </c>
      <c r="E2491" s="17" t="s">
        <v>0</v>
      </c>
      <c r="F2491" s="19">
        <f>F2490</f>
        <v>6000</v>
      </c>
      <c r="G2491" s="19">
        <f>G2490</f>
        <v>0</v>
      </c>
      <c r="H2491" s="20">
        <f>H2490</f>
        <v>6000</v>
      </c>
    </row>
    <row r="2492" spans="1:8" x14ac:dyDescent="0.25">
      <c r="A2492" s="18" t="s">
        <v>0</v>
      </c>
      <c r="B2492" s="17" t="s">
        <v>42</v>
      </c>
      <c r="C2492" s="17" t="s">
        <v>0</v>
      </c>
      <c r="D2492" s="17" t="s">
        <v>0</v>
      </c>
      <c r="E2492" s="17" t="s">
        <v>0</v>
      </c>
      <c r="F2492" s="19">
        <f>0</f>
        <v>0</v>
      </c>
      <c r="G2492" s="19">
        <f>0</f>
        <v>0</v>
      </c>
      <c r="H2492" s="20">
        <f>0</f>
        <v>0</v>
      </c>
    </row>
    <row r="2493" spans="1:8" x14ac:dyDescent="0.25">
      <c r="A2493" s="18" t="s">
        <v>0</v>
      </c>
      <c r="B2493" s="17" t="s">
        <v>43</v>
      </c>
      <c r="C2493" s="17" t="s">
        <v>0</v>
      </c>
      <c r="D2493" s="17" t="s">
        <v>0</v>
      </c>
      <c r="E2493" s="17" t="s">
        <v>0</v>
      </c>
      <c r="F2493" s="19">
        <f>F2492-F2491</f>
        <v>-6000</v>
      </c>
      <c r="G2493" s="19">
        <f>G2492-G2491</f>
        <v>0</v>
      </c>
      <c r="H2493" s="20">
        <f>H2492-H2491</f>
        <v>-6000</v>
      </c>
    </row>
    <row r="2494" spans="1:8" x14ac:dyDescent="0.25">
      <c r="A2494" s="12" t="s">
        <v>2876</v>
      </c>
      <c r="B2494" s="13" t="s">
        <v>2877</v>
      </c>
      <c r="C2494" s="13" t="s">
        <v>0</v>
      </c>
      <c r="D2494" s="13" t="s">
        <v>0</v>
      </c>
      <c r="E2494" s="13" t="s">
        <v>0</v>
      </c>
      <c r="F2494" s="8"/>
      <c r="G2494" s="8"/>
      <c r="H2494" s="9"/>
    </row>
    <row r="2495" spans="1:8" x14ac:dyDescent="0.25">
      <c r="A2495" s="14" t="s">
        <v>2878</v>
      </c>
      <c r="B2495" s="15" t="s">
        <v>493</v>
      </c>
      <c r="C2495" s="15" t="s">
        <v>0</v>
      </c>
      <c r="D2495" s="15" t="s">
        <v>0</v>
      </c>
      <c r="E2495" s="15" t="s">
        <v>0</v>
      </c>
      <c r="F2495" s="8"/>
      <c r="G2495" s="8"/>
      <c r="H2495" s="9"/>
    </row>
    <row r="2496" spans="1:8" x14ac:dyDescent="0.25">
      <c r="A2496" s="16" t="s">
        <v>2879</v>
      </c>
      <c r="B2496" s="17" t="s">
        <v>2880</v>
      </c>
      <c r="C2496" s="17" t="s">
        <v>0</v>
      </c>
      <c r="D2496" s="17" t="s">
        <v>0</v>
      </c>
      <c r="E2496" s="17" t="s">
        <v>0</v>
      </c>
      <c r="F2496" s="8"/>
      <c r="G2496" s="8"/>
      <c r="H2496" s="9"/>
    </row>
    <row r="2497" spans="1:8" x14ac:dyDescent="0.25">
      <c r="A2497" s="18" t="s">
        <v>2881</v>
      </c>
      <c r="B2497" s="17" t="s">
        <v>2882</v>
      </c>
      <c r="C2497" s="17" t="s">
        <v>243</v>
      </c>
      <c r="D2497" s="17" t="s">
        <v>4410</v>
      </c>
      <c r="E2497" s="17" t="s">
        <v>4437</v>
      </c>
      <c r="F2497" s="19">
        <v>1500000</v>
      </c>
      <c r="G2497" s="19">
        <v>983347.44</v>
      </c>
      <c r="H2497" s="20">
        <v>516652.56</v>
      </c>
    </row>
    <row r="2498" spans="1:8" x14ac:dyDescent="0.25">
      <c r="A2498" s="18" t="s">
        <v>2883</v>
      </c>
      <c r="B2498" s="17" t="s">
        <v>2108</v>
      </c>
      <c r="C2498" s="17" t="s">
        <v>48</v>
      </c>
      <c r="D2498" s="17" t="s">
        <v>4405</v>
      </c>
      <c r="E2498" s="17" t="s">
        <v>4437</v>
      </c>
      <c r="F2498" s="19">
        <v>100</v>
      </c>
      <c r="G2498" s="19">
        <v>0</v>
      </c>
      <c r="H2498" s="20">
        <v>100</v>
      </c>
    </row>
    <row r="2499" spans="1:8" x14ac:dyDescent="0.25">
      <c r="A2499" s="18" t="s">
        <v>2884</v>
      </c>
      <c r="B2499" s="17" t="s">
        <v>458</v>
      </c>
      <c r="C2499" s="17" t="s">
        <v>250</v>
      </c>
      <c r="D2499" s="17" t="s">
        <v>4405</v>
      </c>
      <c r="E2499" s="17" t="s">
        <v>4437</v>
      </c>
      <c r="F2499" s="19">
        <v>100</v>
      </c>
      <c r="G2499" s="19">
        <v>18902.099999999999</v>
      </c>
      <c r="H2499" s="20">
        <v>-18802.099999999999</v>
      </c>
    </row>
    <row r="2500" spans="1:8" x14ac:dyDescent="0.25">
      <c r="A2500" s="18" t="s">
        <v>2885</v>
      </c>
      <c r="B2500" s="17" t="s">
        <v>1801</v>
      </c>
      <c r="C2500" s="17" t="s">
        <v>475</v>
      </c>
      <c r="D2500" s="17" t="s">
        <v>4410</v>
      </c>
      <c r="E2500" s="17" t="s">
        <v>4437</v>
      </c>
      <c r="F2500" s="19">
        <v>60000</v>
      </c>
      <c r="G2500" s="19">
        <v>231836.95</v>
      </c>
      <c r="H2500" s="20">
        <v>-171836.95</v>
      </c>
    </row>
    <row r="2501" spans="1:8" x14ac:dyDescent="0.25">
      <c r="A2501" s="18" t="s">
        <v>2886</v>
      </c>
      <c r="B2501" s="17" t="s">
        <v>2887</v>
      </c>
      <c r="C2501" s="17" t="s">
        <v>243</v>
      </c>
      <c r="D2501" s="17" t="s">
        <v>4405</v>
      </c>
      <c r="E2501" s="17" t="s">
        <v>4437</v>
      </c>
      <c r="F2501" s="19">
        <v>450000</v>
      </c>
      <c r="G2501" s="19">
        <v>26899.62</v>
      </c>
      <c r="H2501" s="20">
        <v>423100.38</v>
      </c>
    </row>
    <row r="2502" spans="1:8" x14ac:dyDescent="0.25">
      <c r="A2502" s="18" t="s">
        <v>2888</v>
      </c>
      <c r="B2502" s="17" t="s">
        <v>2889</v>
      </c>
      <c r="C2502" s="17" t="s">
        <v>243</v>
      </c>
      <c r="D2502" s="17" t="s">
        <v>4410</v>
      </c>
      <c r="E2502" s="17" t="s">
        <v>4437</v>
      </c>
      <c r="F2502" s="19">
        <v>467500</v>
      </c>
      <c r="G2502" s="19">
        <v>324217.40000000002</v>
      </c>
      <c r="H2502" s="20">
        <v>143282.6</v>
      </c>
    </row>
    <row r="2503" spans="1:8" x14ac:dyDescent="0.25">
      <c r="A2503" s="18" t="s">
        <v>2890</v>
      </c>
      <c r="B2503" s="17" t="s">
        <v>2891</v>
      </c>
      <c r="C2503" s="17" t="s">
        <v>1828</v>
      </c>
      <c r="D2503" s="17" t="s">
        <v>4410</v>
      </c>
      <c r="E2503" s="17" t="s">
        <v>4437</v>
      </c>
      <c r="F2503" s="19">
        <v>9000</v>
      </c>
      <c r="G2503" s="19">
        <v>8851.44</v>
      </c>
      <c r="H2503" s="20">
        <v>148.56</v>
      </c>
    </row>
    <row r="2504" spans="1:8" x14ac:dyDescent="0.25">
      <c r="A2504" s="18" t="s">
        <v>2892</v>
      </c>
      <c r="B2504" s="17" t="s">
        <v>2893</v>
      </c>
      <c r="C2504" s="17" t="s">
        <v>243</v>
      </c>
      <c r="D2504" s="17" t="s">
        <v>4410</v>
      </c>
      <c r="E2504" s="17" t="s">
        <v>4437</v>
      </c>
      <c r="F2504" s="19">
        <v>1000000</v>
      </c>
      <c r="G2504" s="19">
        <v>406339.6</v>
      </c>
      <c r="H2504" s="20">
        <v>593660.4</v>
      </c>
    </row>
    <row r="2505" spans="1:8" x14ac:dyDescent="0.25">
      <c r="A2505" s="18" t="s">
        <v>2894</v>
      </c>
      <c r="B2505" s="17" t="s">
        <v>2895</v>
      </c>
      <c r="C2505" s="17" t="s">
        <v>475</v>
      </c>
      <c r="D2505" s="17" t="s">
        <v>4405</v>
      </c>
      <c r="E2505" s="17" t="s">
        <v>4437</v>
      </c>
      <c r="F2505" s="19">
        <v>400000</v>
      </c>
      <c r="G2505" s="19">
        <v>191452.48</v>
      </c>
      <c r="H2505" s="20">
        <v>208547.52</v>
      </c>
    </row>
    <row r="2506" spans="1:8" x14ac:dyDescent="0.25">
      <c r="A2506" s="18" t="s">
        <v>2896</v>
      </c>
      <c r="B2506" s="17" t="s">
        <v>2897</v>
      </c>
      <c r="C2506" s="17" t="s">
        <v>243</v>
      </c>
      <c r="D2506" s="17" t="s">
        <v>4410</v>
      </c>
      <c r="E2506" s="17" t="s">
        <v>4437</v>
      </c>
      <c r="F2506" s="19">
        <v>891000</v>
      </c>
      <c r="G2506" s="19">
        <v>501023.41</v>
      </c>
      <c r="H2506" s="20">
        <v>389976.59</v>
      </c>
    </row>
    <row r="2507" spans="1:8" x14ac:dyDescent="0.25">
      <c r="A2507" s="18" t="s">
        <v>0</v>
      </c>
      <c r="B2507" s="17" t="s">
        <v>42</v>
      </c>
      <c r="C2507" s="17" t="s">
        <v>0</v>
      </c>
      <c r="D2507" s="17" t="s">
        <v>0</v>
      </c>
      <c r="E2507" s="17" t="s">
        <v>0</v>
      </c>
      <c r="F2507" s="19">
        <f>F2506+F2505+F2504+F2503+F2502+F2501+F2500+F2499+F2498+F2497</f>
        <v>4777700</v>
      </c>
      <c r="G2507" s="19">
        <f>G2506+G2505+G2504+G2503+G2502+G2501+G2500+G2499+G2498+G2497</f>
        <v>2692870.4400000004</v>
      </c>
      <c r="H2507" s="20">
        <f>H2506+H2505+H2504+H2503+H2502+H2501+H2500+H2499+H2498+H2497</f>
        <v>2084829.5600000003</v>
      </c>
    </row>
    <row r="2508" spans="1:8" x14ac:dyDescent="0.25">
      <c r="A2508" s="18" t="s">
        <v>2898</v>
      </c>
      <c r="B2508" s="17" t="s">
        <v>2899</v>
      </c>
      <c r="C2508" s="17" t="s">
        <v>368</v>
      </c>
      <c r="D2508" s="17" t="s">
        <v>4410</v>
      </c>
      <c r="E2508" s="17" t="s">
        <v>4437</v>
      </c>
      <c r="F2508" s="19">
        <v>226100</v>
      </c>
      <c r="G2508" s="19">
        <v>176836.95</v>
      </c>
      <c r="H2508" s="20">
        <v>49263.05</v>
      </c>
    </row>
    <row r="2509" spans="1:8" x14ac:dyDescent="0.25">
      <c r="A2509" s="18" t="s">
        <v>2900</v>
      </c>
      <c r="B2509" s="17" t="s">
        <v>2901</v>
      </c>
      <c r="C2509" s="17" t="s">
        <v>368</v>
      </c>
      <c r="D2509" s="17" t="s">
        <v>4410</v>
      </c>
      <c r="E2509" s="17" t="s">
        <v>4437</v>
      </c>
      <c r="F2509" s="19">
        <v>100</v>
      </c>
      <c r="G2509" s="19">
        <v>0</v>
      </c>
      <c r="H2509" s="20">
        <v>100</v>
      </c>
    </row>
    <row r="2510" spans="1:8" x14ac:dyDescent="0.25">
      <c r="A2510" s="18" t="s">
        <v>0</v>
      </c>
      <c r="B2510" s="17" t="s">
        <v>38</v>
      </c>
      <c r="C2510" s="17" t="s">
        <v>0</v>
      </c>
      <c r="D2510" s="17" t="s">
        <v>0</v>
      </c>
      <c r="E2510" s="17" t="s">
        <v>0</v>
      </c>
      <c r="F2510" s="19">
        <f>F2509+F2508</f>
        <v>226200</v>
      </c>
      <c r="G2510" s="19">
        <f>G2509+G2508</f>
        <v>176836.95</v>
      </c>
      <c r="H2510" s="20">
        <f>H2509+H2508</f>
        <v>49363.05</v>
      </c>
    </row>
    <row r="2511" spans="1:8" x14ac:dyDescent="0.25">
      <c r="A2511" s="18" t="s">
        <v>0</v>
      </c>
      <c r="B2511" s="17" t="s">
        <v>43</v>
      </c>
      <c r="C2511" s="17" t="s">
        <v>0</v>
      </c>
      <c r="D2511" s="17" t="s">
        <v>0</v>
      </c>
      <c r="E2511" s="17" t="s">
        <v>0</v>
      </c>
      <c r="F2511" s="19">
        <f>F2510-F2507</f>
        <v>-4551500</v>
      </c>
      <c r="G2511" s="19">
        <f>G2510-G2507</f>
        <v>-2516033.4900000002</v>
      </c>
      <c r="H2511" s="20">
        <f>H2510-H2507</f>
        <v>-2035466.5100000002</v>
      </c>
    </row>
    <row r="2512" spans="1:8" x14ac:dyDescent="0.25">
      <c r="A2512" s="16" t="s">
        <v>2902</v>
      </c>
      <c r="B2512" s="17" t="s">
        <v>984</v>
      </c>
      <c r="C2512" s="17" t="s">
        <v>0</v>
      </c>
      <c r="D2512" s="17" t="s">
        <v>0</v>
      </c>
      <c r="E2512" s="17" t="s">
        <v>0</v>
      </c>
      <c r="F2512" s="8"/>
      <c r="G2512" s="8"/>
      <c r="H2512" s="9"/>
    </row>
    <row r="2513" spans="1:8" x14ac:dyDescent="0.25">
      <c r="A2513" s="18" t="s">
        <v>2903</v>
      </c>
      <c r="B2513" s="17" t="s">
        <v>2904</v>
      </c>
      <c r="C2513" s="17" t="s">
        <v>19</v>
      </c>
      <c r="D2513" s="17" t="s">
        <v>4410</v>
      </c>
      <c r="E2513" s="17" t="s">
        <v>4437</v>
      </c>
      <c r="F2513" s="19">
        <v>3000</v>
      </c>
      <c r="G2513" s="19">
        <v>2317</v>
      </c>
      <c r="H2513" s="20">
        <v>683</v>
      </c>
    </row>
    <row r="2514" spans="1:8" x14ac:dyDescent="0.25">
      <c r="A2514" s="18" t="s">
        <v>0</v>
      </c>
      <c r="B2514" s="17" t="s">
        <v>38</v>
      </c>
      <c r="C2514" s="17" t="s">
        <v>0</v>
      </c>
      <c r="D2514" s="17" t="s">
        <v>0</v>
      </c>
      <c r="E2514" s="17" t="s">
        <v>0</v>
      </c>
      <c r="F2514" s="19">
        <f>F2513</f>
        <v>3000</v>
      </c>
      <c r="G2514" s="19">
        <f>G2513</f>
        <v>2317</v>
      </c>
      <c r="H2514" s="20">
        <f>H2513</f>
        <v>683</v>
      </c>
    </row>
    <row r="2515" spans="1:8" x14ac:dyDescent="0.25">
      <c r="A2515" s="18" t="s">
        <v>0</v>
      </c>
      <c r="B2515" s="17" t="s">
        <v>42</v>
      </c>
      <c r="C2515" s="17" t="s">
        <v>0</v>
      </c>
      <c r="D2515" s="17" t="s">
        <v>0</v>
      </c>
      <c r="E2515" s="17" t="s">
        <v>0</v>
      </c>
      <c r="F2515" s="19">
        <f>0</f>
        <v>0</v>
      </c>
      <c r="G2515" s="19">
        <f>0</f>
        <v>0</v>
      </c>
      <c r="H2515" s="20">
        <f>0</f>
        <v>0</v>
      </c>
    </row>
    <row r="2516" spans="1:8" x14ac:dyDescent="0.25">
      <c r="A2516" s="18" t="s">
        <v>0</v>
      </c>
      <c r="B2516" s="17" t="s">
        <v>43</v>
      </c>
      <c r="C2516" s="17" t="s">
        <v>0</v>
      </c>
      <c r="D2516" s="17" t="s">
        <v>0</v>
      </c>
      <c r="E2516" s="17" t="s">
        <v>0</v>
      </c>
      <c r="F2516" s="19">
        <f>F2515-F2514</f>
        <v>-3000</v>
      </c>
      <c r="G2516" s="19">
        <f>G2515-G2514</f>
        <v>-2317</v>
      </c>
      <c r="H2516" s="20">
        <f>H2515-H2514</f>
        <v>-683</v>
      </c>
    </row>
    <row r="2517" spans="1:8" x14ac:dyDescent="0.25">
      <c r="A2517" s="12" t="s">
        <v>2905</v>
      </c>
      <c r="B2517" s="13" t="s">
        <v>2906</v>
      </c>
      <c r="C2517" s="13" t="s">
        <v>0</v>
      </c>
      <c r="D2517" s="13" t="s">
        <v>0</v>
      </c>
      <c r="E2517" s="13" t="s">
        <v>0</v>
      </c>
      <c r="F2517" s="8"/>
      <c r="G2517" s="8"/>
      <c r="H2517" s="9"/>
    </row>
    <row r="2518" spans="1:8" x14ac:dyDescent="0.25">
      <c r="A2518" s="14" t="s">
        <v>2907</v>
      </c>
      <c r="B2518" s="15" t="s">
        <v>493</v>
      </c>
      <c r="C2518" s="15" t="s">
        <v>0</v>
      </c>
      <c r="D2518" s="15" t="s">
        <v>0</v>
      </c>
      <c r="E2518" s="15" t="s">
        <v>0</v>
      </c>
      <c r="F2518" s="8"/>
      <c r="G2518" s="8"/>
      <c r="H2518" s="9"/>
    </row>
    <row r="2519" spans="1:8" x14ac:dyDescent="0.25">
      <c r="A2519" s="16" t="s">
        <v>2908</v>
      </c>
      <c r="B2519" s="17" t="s">
        <v>2909</v>
      </c>
      <c r="C2519" s="17" t="s">
        <v>0</v>
      </c>
      <c r="D2519" s="17" t="s">
        <v>0</v>
      </c>
      <c r="E2519" s="17" t="s">
        <v>0</v>
      </c>
      <c r="F2519" s="8"/>
      <c r="G2519" s="8"/>
      <c r="H2519" s="9"/>
    </row>
    <row r="2520" spans="1:8" x14ac:dyDescent="0.25">
      <c r="A2520" s="18" t="s">
        <v>2910</v>
      </c>
      <c r="B2520" s="17" t="s">
        <v>2911</v>
      </c>
      <c r="C2520" s="17" t="s">
        <v>243</v>
      </c>
      <c r="D2520" s="17" t="s">
        <v>4411</v>
      </c>
      <c r="E2520" s="17" t="s">
        <v>4422</v>
      </c>
      <c r="F2520" s="19">
        <v>350000</v>
      </c>
      <c r="G2520" s="19">
        <v>164770</v>
      </c>
      <c r="H2520" s="20">
        <v>185230</v>
      </c>
    </row>
    <row r="2521" spans="1:8" x14ac:dyDescent="0.25">
      <c r="A2521" s="18" t="s">
        <v>2912</v>
      </c>
      <c r="B2521" s="17" t="s">
        <v>487</v>
      </c>
      <c r="C2521" s="17" t="s">
        <v>48</v>
      </c>
      <c r="D2521" s="17" t="s">
        <v>4405</v>
      </c>
      <c r="E2521" s="17" t="s">
        <v>4422</v>
      </c>
      <c r="F2521" s="19">
        <v>93500</v>
      </c>
      <c r="G2521" s="19">
        <v>21042.799999999999</v>
      </c>
      <c r="H2521" s="20">
        <v>72457.2</v>
      </c>
    </row>
    <row r="2522" spans="1:8" x14ac:dyDescent="0.25">
      <c r="A2522" s="18" t="s">
        <v>2913</v>
      </c>
      <c r="B2522" s="17" t="s">
        <v>1081</v>
      </c>
      <c r="C2522" s="17" t="s">
        <v>243</v>
      </c>
      <c r="D2522" s="17" t="s">
        <v>4405</v>
      </c>
      <c r="E2522" s="17" t="s">
        <v>4422</v>
      </c>
      <c r="F2522" s="19">
        <v>85000</v>
      </c>
      <c r="G2522" s="19">
        <v>21291.5</v>
      </c>
      <c r="H2522" s="20">
        <v>63708.5</v>
      </c>
    </row>
    <row r="2523" spans="1:8" x14ac:dyDescent="0.25">
      <c r="A2523" s="18" t="s">
        <v>2914</v>
      </c>
      <c r="B2523" s="17" t="s">
        <v>242</v>
      </c>
      <c r="C2523" s="17" t="s">
        <v>243</v>
      </c>
      <c r="D2523" s="17" t="s">
        <v>4405</v>
      </c>
      <c r="E2523" s="17" t="s">
        <v>4422</v>
      </c>
      <c r="F2523" s="19">
        <v>1800</v>
      </c>
      <c r="G2523" s="19">
        <v>2993.21</v>
      </c>
      <c r="H2523" s="20">
        <v>-1193.21</v>
      </c>
    </row>
    <row r="2524" spans="1:8" x14ac:dyDescent="0.25">
      <c r="A2524" s="18" t="s">
        <v>2915</v>
      </c>
      <c r="B2524" s="17" t="s">
        <v>99</v>
      </c>
      <c r="C2524" s="17" t="s">
        <v>19</v>
      </c>
      <c r="D2524" s="17" t="s">
        <v>4411</v>
      </c>
      <c r="E2524" s="17" t="s">
        <v>4422</v>
      </c>
      <c r="F2524" s="19">
        <v>16100</v>
      </c>
      <c r="G2524" s="19">
        <v>3645</v>
      </c>
      <c r="H2524" s="20">
        <v>12455</v>
      </c>
    </row>
    <row r="2525" spans="1:8" x14ac:dyDescent="0.25">
      <c r="A2525" s="18" t="s">
        <v>2916</v>
      </c>
      <c r="B2525" s="17" t="s">
        <v>101</v>
      </c>
      <c r="C2525" s="17" t="s">
        <v>19</v>
      </c>
      <c r="D2525" s="17" t="s">
        <v>4411</v>
      </c>
      <c r="E2525" s="17" t="s">
        <v>4422</v>
      </c>
      <c r="F2525" s="19">
        <v>89900</v>
      </c>
      <c r="G2525" s="19">
        <v>92650.45</v>
      </c>
      <c r="H2525" s="20">
        <v>-2750.45</v>
      </c>
    </row>
    <row r="2526" spans="1:8" x14ac:dyDescent="0.25">
      <c r="A2526" s="18" t="s">
        <v>2917</v>
      </c>
      <c r="B2526" s="17" t="s">
        <v>107</v>
      </c>
      <c r="C2526" s="17" t="s">
        <v>19</v>
      </c>
      <c r="D2526" s="17" t="s">
        <v>4411</v>
      </c>
      <c r="E2526" s="17" t="s">
        <v>4422</v>
      </c>
      <c r="F2526" s="19">
        <v>25200</v>
      </c>
      <c r="G2526" s="19">
        <v>16823.41</v>
      </c>
      <c r="H2526" s="20">
        <v>8376.59</v>
      </c>
    </row>
    <row r="2527" spans="1:8" x14ac:dyDescent="0.25">
      <c r="A2527" s="18" t="s">
        <v>2918</v>
      </c>
      <c r="B2527" s="17" t="s">
        <v>2919</v>
      </c>
      <c r="C2527" s="17" t="s">
        <v>243</v>
      </c>
      <c r="D2527" s="17" t="s">
        <v>4411</v>
      </c>
      <c r="E2527" s="17" t="s">
        <v>4422</v>
      </c>
      <c r="F2527" s="19">
        <v>236500</v>
      </c>
      <c r="G2527" s="19">
        <v>173760</v>
      </c>
      <c r="H2527" s="20">
        <v>62740</v>
      </c>
    </row>
    <row r="2528" spans="1:8" x14ac:dyDescent="0.25">
      <c r="A2528" s="18" t="s">
        <v>2920</v>
      </c>
      <c r="B2528" s="17" t="s">
        <v>2921</v>
      </c>
      <c r="C2528" s="17" t="s">
        <v>243</v>
      </c>
      <c r="D2528" s="17" t="s">
        <v>4411</v>
      </c>
      <c r="E2528" s="17" t="s">
        <v>4422</v>
      </c>
      <c r="F2528" s="19">
        <v>239300</v>
      </c>
      <c r="G2528" s="19">
        <v>150000</v>
      </c>
      <c r="H2528" s="20">
        <v>89300</v>
      </c>
    </row>
    <row r="2529" spans="1:8" x14ac:dyDescent="0.25">
      <c r="A2529" s="18" t="s">
        <v>2922</v>
      </c>
      <c r="B2529" s="17" t="s">
        <v>2923</v>
      </c>
      <c r="C2529" s="17" t="s">
        <v>243</v>
      </c>
      <c r="D2529" s="17" t="s">
        <v>4411</v>
      </c>
      <c r="E2529" s="17" t="s">
        <v>4422</v>
      </c>
      <c r="F2529" s="19">
        <v>25000</v>
      </c>
      <c r="G2529" s="19">
        <v>22000</v>
      </c>
      <c r="H2529" s="20">
        <v>3000</v>
      </c>
    </row>
    <row r="2530" spans="1:8" x14ac:dyDescent="0.25">
      <c r="A2530" s="18" t="s">
        <v>2924</v>
      </c>
      <c r="B2530" s="17" t="s">
        <v>2925</v>
      </c>
      <c r="C2530" s="17" t="s">
        <v>243</v>
      </c>
      <c r="D2530" s="17" t="s">
        <v>4411</v>
      </c>
      <c r="E2530" s="17" t="s">
        <v>4422</v>
      </c>
      <c r="F2530" s="19">
        <v>10000</v>
      </c>
      <c r="G2530" s="19">
        <v>1500</v>
      </c>
      <c r="H2530" s="20">
        <v>8500</v>
      </c>
    </row>
    <row r="2531" spans="1:8" x14ac:dyDescent="0.25">
      <c r="A2531" s="18" t="s">
        <v>0</v>
      </c>
      <c r="B2531" s="17" t="s">
        <v>38</v>
      </c>
      <c r="C2531" s="17" t="s">
        <v>0</v>
      </c>
      <c r="D2531" s="17" t="s">
        <v>0</v>
      </c>
      <c r="E2531" s="17" t="s">
        <v>0</v>
      </c>
      <c r="F2531" s="19" t="e">
        <f>F2530+#REF!+F2529+F2528+F2527+F2526+F2525+F2524+F2523+F2522+F2521+F2520</f>
        <v>#REF!</v>
      </c>
      <c r="G2531" s="19" t="e">
        <f>G2530+#REF!+G2529+G2528+G2527+G2526+G2525+G2524+G2523+G2522+G2521+G2520</f>
        <v>#REF!</v>
      </c>
      <c r="H2531" s="20" t="e">
        <f>H2530+#REF!+H2529+H2528+H2527+H2526+H2525+H2524+H2523+H2522+H2521+H2520</f>
        <v>#REF!</v>
      </c>
    </row>
    <row r="2532" spans="1:8" x14ac:dyDescent="0.25">
      <c r="A2532" s="18" t="s">
        <v>2926</v>
      </c>
      <c r="B2532" s="17" t="s">
        <v>385</v>
      </c>
      <c r="C2532" s="17" t="s">
        <v>368</v>
      </c>
      <c r="D2532" s="17" t="s">
        <v>4411</v>
      </c>
      <c r="E2532" s="17" t="s">
        <v>4422</v>
      </c>
      <c r="F2532" s="19">
        <v>100</v>
      </c>
      <c r="G2532" s="19">
        <v>0</v>
      </c>
      <c r="H2532" s="20">
        <v>100</v>
      </c>
    </row>
    <row r="2533" spans="1:8" x14ac:dyDescent="0.25">
      <c r="A2533" s="18" t="s">
        <v>2927</v>
      </c>
      <c r="B2533" s="17" t="s">
        <v>380</v>
      </c>
      <c r="C2533" s="17" t="s">
        <v>261</v>
      </c>
      <c r="D2533" s="17" t="s">
        <v>4411</v>
      </c>
      <c r="E2533" s="17" t="s">
        <v>4422</v>
      </c>
      <c r="F2533" s="19">
        <v>100</v>
      </c>
      <c r="G2533" s="19">
        <v>653</v>
      </c>
      <c r="H2533" s="20">
        <v>-553</v>
      </c>
    </row>
    <row r="2534" spans="1:8" x14ac:dyDescent="0.25">
      <c r="A2534" s="18" t="s">
        <v>0</v>
      </c>
      <c r="B2534" s="17" t="s">
        <v>42</v>
      </c>
      <c r="C2534" s="17" t="s">
        <v>0</v>
      </c>
      <c r="D2534" s="17" t="s">
        <v>0</v>
      </c>
      <c r="E2534" s="17" t="s">
        <v>0</v>
      </c>
      <c r="F2534" s="19">
        <f>F2533+F2532</f>
        <v>200</v>
      </c>
      <c r="G2534" s="19">
        <f>G2533+G2532</f>
        <v>653</v>
      </c>
      <c r="H2534" s="20">
        <f>H2533+H2532</f>
        <v>-453</v>
      </c>
    </row>
    <row r="2535" spans="1:8" x14ac:dyDescent="0.25">
      <c r="A2535" s="18" t="s">
        <v>0</v>
      </c>
      <c r="B2535" s="17" t="s">
        <v>43</v>
      </c>
      <c r="C2535" s="17" t="s">
        <v>0</v>
      </c>
      <c r="D2535" s="17" t="s">
        <v>0</v>
      </c>
      <c r="E2535" s="17" t="s">
        <v>0</v>
      </c>
      <c r="F2535" s="19" t="e">
        <f>F2534-F2531</f>
        <v>#REF!</v>
      </c>
      <c r="G2535" s="19" t="e">
        <f>G2534-G2531</f>
        <v>#REF!</v>
      </c>
      <c r="H2535" s="20" t="e">
        <f>H2534-H2531</f>
        <v>#REF!</v>
      </c>
    </row>
    <row r="2536" spans="1:8" x14ac:dyDescent="0.25">
      <c r="A2536" s="16" t="s">
        <v>2928</v>
      </c>
      <c r="B2536" s="17" t="s">
        <v>2929</v>
      </c>
      <c r="C2536" s="17" t="s">
        <v>0</v>
      </c>
      <c r="D2536" s="17" t="s">
        <v>0</v>
      </c>
      <c r="E2536" s="17" t="s">
        <v>0</v>
      </c>
      <c r="F2536" s="8"/>
      <c r="G2536" s="8"/>
      <c r="H2536" s="9"/>
    </row>
    <row r="2537" spans="1:8" x14ac:dyDescent="0.25">
      <c r="A2537" s="18" t="s">
        <v>2930</v>
      </c>
      <c r="B2537" s="17" t="s">
        <v>83</v>
      </c>
      <c r="C2537" s="17" t="s">
        <v>79</v>
      </c>
      <c r="D2537" s="17" t="s">
        <v>4409</v>
      </c>
      <c r="E2537" s="17" t="s">
        <v>4422</v>
      </c>
      <c r="F2537" s="19">
        <v>20000</v>
      </c>
      <c r="G2537" s="19">
        <v>16278.62</v>
      </c>
      <c r="H2537" s="20">
        <v>3721.38</v>
      </c>
    </row>
    <row r="2538" spans="1:8" x14ac:dyDescent="0.25">
      <c r="A2538" s="18" t="s">
        <v>2931</v>
      </c>
      <c r="B2538" s="17" t="s">
        <v>2932</v>
      </c>
      <c r="C2538" s="17" t="s">
        <v>243</v>
      </c>
      <c r="D2538" s="17" t="s">
        <v>4409</v>
      </c>
      <c r="E2538" s="17" t="s">
        <v>4422</v>
      </c>
      <c r="F2538" s="19">
        <v>85000</v>
      </c>
      <c r="G2538" s="19">
        <v>85000</v>
      </c>
      <c r="H2538" s="20">
        <v>0</v>
      </c>
    </row>
    <row r="2539" spans="1:8" x14ac:dyDescent="0.25">
      <c r="A2539" s="18" t="s">
        <v>2933</v>
      </c>
      <c r="B2539" s="17" t="s">
        <v>157</v>
      </c>
      <c r="C2539" s="17" t="s">
        <v>86</v>
      </c>
      <c r="D2539" s="17" t="s">
        <v>4409</v>
      </c>
      <c r="E2539" s="17" t="s">
        <v>4422</v>
      </c>
      <c r="F2539" s="19">
        <v>40000</v>
      </c>
      <c r="G2539" s="19">
        <v>27650.1</v>
      </c>
      <c r="H2539" s="20">
        <v>12349.9</v>
      </c>
    </row>
    <row r="2540" spans="1:8" x14ac:dyDescent="0.25">
      <c r="A2540" s="18" t="s">
        <v>2934</v>
      </c>
      <c r="B2540" s="17" t="s">
        <v>101</v>
      </c>
      <c r="C2540" s="17" t="s">
        <v>19</v>
      </c>
      <c r="D2540" s="17" t="s">
        <v>4409</v>
      </c>
      <c r="E2540" s="17" t="s">
        <v>4422</v>
      </c>
      <c r="F2540" s="19">
        <v>60000</v>
      </c>
      <c r="G2540" s="19">
        <v>39301.83</v>
      </c>
      <c r="H2540" s="20">
        <v>20698.169999999998</v>
      </c>
    </row>
    <row r="2541" spans="1:8" x14ac:dyDescent="0.25">
      <c r="A2541" s="18" t="s">
        <v>2935</v>
      </c>
      <c r="B2541" s="17" t="s">
        <v>107</v>
      </c>
      <c r="C2541" s="17" t="s">
        <v>19</v>
      </c>
      <c r="D2541" s="17" t="s">
        <v>4409</v>
      </c>
      <c r="E2541" s="17" t="s">
        <v>4422</v>
      </c>
      <c r="F2541" s="19">
        <v>59500</v>
      </c>
      <c r="G2541" s="19">
        <v>86790.52</v>
      </c>
      <c r="H2541" s="20">
        <v>-27290.52</v>
      </c>
    </row>
    <row r="2542" spans="1:8" x14ac:dyDescent="0.25">
      <c r="A2542" s="18" t="s">
        <v>2936</v>
      </c>
      <c r="B2542" s="17" t="s">
        <v>2937</v>
      </c>
      <c r="C2542" s="17" t="s">
        <v>243</v>
      </c>
      <c r="D2542" s="17" t="s">
        <v>4409</v>
      </c>
      <c r="E2542" s="17" t="s">
        <v>4422</v>
      </c>
      <c r="F2542" s="19">
        <v>60000</v>
      </c>
      <c r="G2542" s="19">
        <v>50000</v>
      </c>
      <c r="H2542" s="20">
        <v>10000</v>
      </c>
    </row>
    <row r="2543" spans="1:8" x14ac:dyDescent="0.25">
      <c r="A2543" s="18" t="s">
        <v>2938</v>
      </c>
      <c r="B2543" s="17" t="s">
        <v>1081</v>
      </c>
      <c r="C2543" s="17" t="s">
        <v>243</v>
      </c>
      <c r="D2543" s="17" t="s">
        <v>4409</v>
      </c>
      <c r="E2543" s="17" t="s">
        <v>4422</v>
      </c>
      <c r="F2543" s="19">
        <v>151600</v>
      </c>
      <c r="G2543" s="19">
        <v>143966.76</v>
      </c>
      <c r="H2543" s="20">
        <v>7633.24</v>
      </c>
    </row>
    <row r="2544" spans="1:8" x14ac:dyDescent="0.25">
      <c r="A2544" s="18" t="s">
        <v>0</v>
      </c>
      <c r="B2544" s="17" t="s">
        <v>38</v>
      </c>
      <c r="C2544" s="17" t="s">
        <v>0</v>
      </c>
      <c r="D2544" s="17" t="s">
        <v>0</v>
      </c>
      <c r="E2544" s="17" t="s">
        <v>0</v>
      </c>
      <c r="F2544" s="19">
        <f>F2543+F2542+F2541+F2540+F2539+F2538+F2537</f>
        <v>476100</v>
      </c>
      <c r="G2544" s="19">
        <f>G2543+G2542+G2541+G2540+G2539+G2538+G2537</f>
        <v>448987.83</v>
      </c>
      <c r="H2544" s="20">
        <f>H2543+H2542+H2541+H2540+H2539+H2538+H2537</f>
        <v>27112.169999999995</v>
      </c>
    </row>
    <row r="2545" spans="1:8" x14ac:dyDescent="0.25">
      <c r="A2545" s="18" t="s">
        <v>2939</v>
      </c>
      <c r="B2545" s="17" t="s">
        <v>380</v>
      </c>
      <c r="C2545" s="17" t="s">
        <v>261</v>
      </c>
      <c r="D2545" s="17" t="s">
        <v>4409</v>
      </c>
      <c r="E2545" s="17" t="s">
        <v>4422</v>
      </c>
      <c r="F2545" s="19">
        <v>30000</v>
      </c>
      <c r="G2545" s="19">
        <v>18251.560000000001</v>
      </c>
      <c r="H2545" s="20">
        <v>11748.44</v>
      </c>
    </row>
    <row r="2546" spans="1:8" x14ac:dyDescent="0.25">
      <c r="A2546" s="18" t="s">
        <v>0</v>
      </c>
      <c r="B2546" s="17" t="s">
        <v>42</v>
      </c>
      <c r="C2546" s="17" t="s">
        <v>0</v>
      </c>
      <c r="D2546" s="17" t="s">
        <v>0</v>
      </c>
      <c r="E2546" s="17" t="s">
        <v>0</v>
      </c>
      <c r="F2546" s="19">
        <f>F2545</f>
        <v>30000</v>
      </c>
      <c r="G2546" s="19">
        <f>G2545</f>
        <v>18251.560000000001</v>
      </c>
      <c r="H2546" s="20">
        <f>H2545</f>
        <v>11748.44</v>
      </c>
    </row>
    <row r="2547" spans="1:8" x14ac:dyDescent="0.25">
      <c r="A2547" s="18" t="s">
        <v>0</v>
      </c>
      <c r="B2547" s="17" t="s">
        <v>43</v>
      </c>
      <c r="C2547" s="17" t="s">
        <v>0</v>
      </c>
      <c r="D2547" s="17" t="s">
        <v>0</v>
      </c>
      <c r="E2547" s="17" t="s">
        <v>0</v>
      </c>
      <c r="F2547" s="19">
        <f>F2546-F2544</f>
        <v>-446100</v>
      </c>
      <c r="G2547" s="19">
        <f>G2546-G2544</f>
        <v>-430736.27</v>
      </c>
      <c r="H2547" s="20">
        <f>H2546-H2544</f>
        <v>-15363.729999999994</v>
      </c>
    </row>
    <row r="2548" spans="1:8" x14ac:dyDescent="0.25">
      <c r="A2548" s="16" t="s">
        <v>2940</v>
      </c>
      <c r="B2548" s="17" t="s">
        <v>984</v>
      </c>
      <c r="C2548" s="17" t="s">
        <v>0</v>
      </c>
      <c r="D2548" s="17" t="s">
        <v>0</v>
      </c>
      <c r="E2548" s="17" t="s">
        <v>0</v>
      </c>
      <c r="F2548" s="8"/>
      <c r="G2548" s="8"/>
      <c r="H2548" s="9"/>
    </row>
    <row r="2549" spans="1:8" x14ac:dyDescent="0.25">
      <c r="A2549" s="18" t="s">
        <v>2941</v>
      </c>
      <c r="B2549" s="17" t="s">
        <v>99</v>
      </c>
      <c r="C2549" s="17" t="s">
        <v>19</v>
      </c>
      <c r="D2549" s="17" t="s">
        <v>4410</v>
      </c>
      <c r="E2549" s="17" t="s">
        <v>4437</v>
      </c>
      <c r="F2549" s="19">
        <v>10000</v>
      </c>
      <c r="G2549" s="19">
        <v>7173.61</v>
      </c>
      <c r="H2549" s="20">
        <v>2826.39</v>
      </c>
    </row>
    <row r="2550" spans="1:8" x14ac:dyDescent="0.25">
      <c r="A2550" s="18" t="s">
        <v>0</v>
      </c>
      <c r="B2550" s="17" t="s">
        <v>38</v>
      </c>
      <c r="C2550" s="17" t="s">
        <v>0</v>
      </c>
      <c r="D2550" s="17" t="s">
        <v>0</v>
      </c>
      <c r="E2550" s="17" t="s">
        <v>0</v>
      </c>
      <c r="F2550" s="19">
        <f>F2549</f>
        <v>10000</v>
      </c>
      <c r="G2550" s="19">
        <f>G2549</f>
        <v>7173.61</v>
      </c>
      <c r="H2550" s="20">
        <f>H2549</f>
        <v>2826.39</v>
      </c>
    </row>
    <row r="2551" spans="1:8" x14ac:dyDescent="0.25">
      <c r="A2551" s="18" t="s">
        <v>0</v>
      </c>
      <c r="B2551" s="17" t="s">
        <v>42</v>
      </c>
      <c r="C2551" s="17" t="s">
        <v>0</v>
      </c>
      <c r="D2551" s="17" t="s">
        <v>0</v>
      </c>
      <c r="E2551" s="17" t="s">
        <v>0</v>
      </c>
      <c r="F2551" s="19">
        <f>0</f>
        <v>0</v>
      </c>
      <c r="G2551" s="19">
        <f>0</f>
        <v>0</v>
      </c>
      <c r="H2551" s="20">
        <f>0</f>
        <v>0</v>
      </c>
    </row>
    <row r="2552" spans="1:8" x14ac:dyDescent="0.25">
      <c r="A2552" s="18" t="s">
        <v>0</v>
      </c>
      <c r="B2552" s="17" t="s">
        <v>43</v>
      </c>
      <c r="C2552" s="17" t="s">
        <v>0</v>
      </c>
      <c r="D2552" s="17" t="s">
        <v>0</v>
      </c>
      <c r="E2552" s="17" t="s">
        <v>0</v>
      </c>
      <c r="F2552" s="19">
        <f>F2551-F2550</f>
        <v>-10000</v>
      </c>
      <c r="G2552" s="19">
        <f>G2551-G2550</f>
        <v>-7173.61</v>
      </c>
      <c r="H2552" s="20">
        <f>H2551-H2550</f>
        <v>-2826.39</v>
      </c>
    </row>
    <row r="2553" spans="1:8" x14ac:dyDescent="0.25">
      <c r="A2553" s="12" t="s">
        <v>2942</v>
      </c>
      <c r="B2553" s="13" t="s">
        <v>2943</v>
      </c>
      <c r="C2553" s="13" t="s">
        <v>0</v>
      </c>
      <c r="D2553" s="13" t="s">
        <v>0</v>
      </c>
      <c r="E2553" s="13" t="s">
        <v>0</v>
      </c>
      <c r="F2553" s="8"/>
      <c r="G2553" s="8"/>
      <c r="H2553" s="9"/>
    </row>
    <row r="2554" spans="1:8" x14ac:dyDescent="0.25">
      <c r="A2554" s="14" t="s">
        <v>2944</v>
      </c>
      <c r="B2554" s="15" t="s">
        <v>2945</v>
      </c>
      <c r="C2554" s="15" t="s">
        <v>0</v>
      </c>
      <c r="D2554" s="15" t="s">
        <v>0</v>
      </c>
      <c r="E2554" s="15" t="s">
        <v>0</v>
      </c>
      <c r="F2554" s="8"/>
      <c r="G2554" s="8"/>
      <c r="H2554" s="9"/>
    </row>
    <row r="2555" spans="1:8" x14ac:dyDescent="0.25">
      <c r="A2555" s="16" t="s">
        <v>2946</v>
      </c>
      <c r="B2555" s="17" t="s">
        <v>2947</v>
      </c>
      <c r="C2555" s="17" t="s">
        <v>0</v>
      </c>
      <c r="D2555" s="17" t="s">
        <v>0</v>
      </c>
      <c r="E2555" s="17" t="s">
        <v>0</v>
      </c>
      <c r="F2555" s="8"/>
      <c r="G2555" s="8"/>
      <c r="H2555" s="9"/>
    </row>
    <row r="2556" spans="1:8" x14ac:dyDescent="0.25">
      <c r="A2556" s="18" t="s">
        <v>2948</v>
      </c>
      <c r="B2556" s="17" t="s">
        <v>2949</v>
      </c>
      <c r="C2556" s="17" t="s">
        <v>2950</v>
      </c>
      <c r="D2556" s="17" t="s">
        <v>4408</v>
      </c>
      <c r="E2556" s="17" t="s">
        <v>4427</v>
      </c>
      <c r="F2556" s="19">
        <v>11312300</v>
      </c>
      <c r="G2556" s="19">
        <v>11312298.550000001</v>
      </c>
      <c r="H2556" s="20">
        <v>1.45</v>
      </c>
    </row>
    <row r="2557" spans="1:8" x14ac:dyDescent="0.25">
      <c r="A2557" s="18" t="s">
        <v>2951</v>
      </c>
      <c r="B2557" s="17" t="s">
        <v>2952</v>
      </c>
      <c r="C2557" s="17" t="s">
        <v>2953</v>
      </c>
      <c r="D2557" s="17" t="s">
        <v>4408</v>
      </c>
      <c r="E2557" s="17" t="s">
        <v>4427</v>
      </c>
      <c r="F2557" s="19">
        <v>2276700</v>
      </c>
      <c r="G2557" s="19">
        <v>2276675.75</v>
      </c>
      <c r="H2557" s="20">
        <v>24.25</v>
      </c>
    </row>
    <row r="2558" spans="1:8" x14ac:dyDescent="0.25">
      <c r="A2558" s="18" t="s">
        <v>2954</v>
      </c>
      <c r="B2558" s="17" t="s">
        <v>101</v>
      </c>
      <c r="C2558" s="17" t="s">
        <v>19</v>
      </c>
      <c r="D2558" s="17" t="s">
        <v>4408</v>
      </c>
      <c r="E2558" s="17" t="s">
        <v>4427</v>
      </c>
      <c r="F2558" s="19">
        <v>406300</v>
      </c>
      <c r="G2558" s="19">
        <v>475506.98</v>
      </c>
      <c r="H2558" s="20">
        <v>-69206.98</v>
      </c>
    </row>
    <row r="2559" spans="1:8" x14ac:dyDescent="0.25">
      <c r="A2559" s="18" t="s">
        <v>2955</v>
      </c>
      <c r="B2559" s="17" t="s">
        <v>2956</v>
      </c>
      <c r="C2559" s="17" t="s">
        <v>19</v>
      </c>
      <c r="D2559" s="17" t="s">
        <v>4408</v>
      </c>
      <c r="E2559" s="17" t="s">
        <v>4427</v>
      </c>
      <c r="F2559" s="19">
        <v>720000</v>
      </c>
      <c r="G2559" s="19">
        <v>710461.84</v>
      </c>
      <c r="H2559" s="20">
        <v>9538.16</v>
      </c>
    </row>
    <row r="2560" spans="1:8" x14ac:dyDescent="0.25">
      <c r="A2560" s="18" t="s">
        <v>2957</v>
      </c>
      <c r="B2560" s="17" t="s">
        <v>2958</v>
      </c>
      <c r="C2560" s="17" t="s">
        <v>2959</v>
      </c>
      <c r="D2560" s="17" t="s">
        <v>4408</v>
      </c>
      <c r="E2560" s="17" t="s">
        <v>4427</v>
      </c>
      <c r="F2560" s="19">
        <v>24792900</v>
      </c>
      <c r="G2560" s="19">
        <v>24792959.420000002</v>
      </c>
      <c r="H2560" s="20">
        <v>-59.42</v>
      </c>
    </row>
    <row r="2561" spans="1:8" x14ac:dyDescent="0.25">
      <c r="A2561" s="18" t="s">
        <v>2960</v>
      </c>
      <c r="B2561" s="17" t="s">
        <v>2961</v>
      </c>
      <c r="C2561" s="17" t="s">
        <v>2953</v>
      </c>
      <c r="D2561" s="17" t="s">
        <v>4408</v>
      </c>
      <c r="E2561" s="17" t="s">
        <v>4427</v>
      </c>
      <c r="F2561" s="19">
        <v>6567000</v>
      </c>
      <c r="G2561" s="19">
        <v>6566958.5300000003</v>
      </c>
      <c r="H2561" s="20">
        <v>41.47</v>
      </c>
    </row>
    <row r="2562" spans="1:8" x14ac:dyDescent="0.25">
      <c r="A2562" s="18" t="s">
        <v>0</v>
      </c>
      <c r="B2562" s="17" t="s">
        <v>38</v>
      </c>
      <c r="C2562" s="17" t="s">
        <v>0</v>
      </c>
      <c r="D2562" s="17" t="s">
        <v>0</v>
      </c>
      <c r="E2562" s="17" t="s">
        <v>0</v>
      </c>
      <c r="F2562" s="19">
        <f>F2561+F2560+F2559+F2558+F2557+F2556</f>
        <v>46075200</v>
      </c>
      <c r="G2562" s="19">
        <f>G2561+G2560+G2559+G2558+G2557+G2556</f>
        <v>46134861.070000008</v>
      </c>
      <c r="H2562" s="20">
        <f>H2561+H2560+H2559+H2558+H2557+H2556</f>
        <v>-59661.07</v>
      </c>
    </row>
    <row r="2563" spans="1:8" x14ac:dyDescent="0.25">
      <c r="A2563" s="18" t="s">
        <v>2962</v>
      </c>
      <c r="B2563" s="17" t="s">
        <v>380</v>
      </c>
      <c r="C2563" s="17" t="s">
        <v>261</v>
      </c>
      <c r="D2563" s="17" t="s">
        <v>4408</v>
      </c>
      <c r="E2563" s="17" t="s">
        <v>4427</v>
      </c>
      <c r="F2563" s="19">
        <v>100</v>
      </c>
      <c r="G2563" s="19">
        <v>122620.7</v>
      </c>
      <c r="H2563" s="20">
        <v>-122520.7</v>
      </c>
    </row>
    <row r="2564" spans="1:8" x14ac:dyDescent="0.25">
      <c r="A2564" s="18" t="s">
        <v>2963</v>
      </c>
      <c r="B2564" s="17" t="s">
        <v>4460</v>
      </c>
      <c r="C2564" s="17" t="s">
        <v>2964</v>
      </c>
      <c r="D2564" s="17" t="s">
        <v>4408</v>
      </c>
      <c r="E2564" s="17">
        <v>4003</v>
      </c>
      <c r="F2564" s="19">
        <v>0</v>
      </c>
      <c r="G2564" s="19">
        <v>650501.04</v>
      </c>
      <c r="H2564" s="20">
        <v>-650501.04</v>
      </c>
    </row>
    <row r="2565" spans="1:8" x14ac:dyDescent="0.25">
      <c r="A2565" s="18" t="s">
        <v>2965</v>
      </c>
      <c r="B2565" s="17" t="s">
        <v>4459</v>
      </c>
      <c r="C2565" s="17" t="s">
        <v>1238</v>
      </c>
      <c r="D2565" s="17" t="s">
        <v>4408</v>
      </c>
      <c r="E2565" s="17">
        <v>4003</v>
      </c>
      <c r="F2565" s="19">
        <v>0</v>
      </c>
      <c r="G2565" s="19">
        <v>24216.45</v>
      </c>
      <c r="H2565" s="20">
        <v>-24216.45</v>
      </c>
    </row>
    <row r="2566" spans="1:8" x14ac:dyDescent="0.25">
      <c r="A2566" s="18" t="s">
        <v>2966</v>
      </c>
      <c r="B2566" s="17" t="s">
        <v>4458</v>
      </c>
      <c r="C2566" s="17" t="s">
        <v>1238</v>
      </c>
      <c r="D2566" s="17" t="s">
        <v>4408</v>
      </c>
      <c r="E2566" s="17">
        <v>4003</v>
      </c>
      <c r="F2566" s="19">
        <v>0</v>
      </c>
      <c r="G2566" s="19">
        <v>11187096.59</v>
      </c>
      <c r="H2566" s="20">
        <v>-11187096.59</v>
      </c>
    </row>
    <row r="2567" spans="1:8" x14ac:dyDescent="0.25">
      <c r="A2567" s="18" t="s">
        <v>2967</v>
      </c>
      <c r="B2567" s="17" t="s">
        <v>2968</v>
      </c>
      <c r="C2567" s="17" t="s">
        <v>261</v>
      </c>
      <c r="D2567" s="17" t="s">
        <v>4408</v>
      </c>
      <c r="E2567" s="17" t="s">
        <v>4427</v>
      </c>
      <c r="F2567" s="19">
        <v>11312300</v>
      </c>
      <c r="G2567" s="19">
        <v>0</v>
      </c>
      <c r="H2567" s="20">
        <v>11312300</v>
      </c>
    </row>
    <row r="2568" spans="1:8" x14ac:dyDescent="0.25">
      <c r="A2568" s="18" t="s">
        <v>2969</v>
      </c>
      <c r="B2568" s="17" t="s">
        <v>4457</v>
      </c>
      <c r="C2568" s="17" t="s">
        <v>376</v>
      </c>
      <c r="D2568" s="17" t="s">
        <v>4408</v>
      </c>
      <c r="E2568" s="17">
        <v>4003</v>
      </c>
      <c r="F2568" s="19">
        <v>0</v>
      </c>
      <c r="G2568" s="19">
        <v>1172131.04</v>
      </c>
      <c r="H2568" s="20">
        <v>-1172131.04</v>
      </c>
    </row>
    <row r="2569" spans="1:8" x14ac:dyDescent="0.25">
      <c r="A2569" s="18" t="s">
        <v>2970</v>
      </c>
      <c r="B2569" s="17" t="s">
        <v>2971</v>
      </c>
      <c r="C2569" s="17" t="s">
        <v>261</v>
      </c>
      <c r="D2569" s="17" t="s">
        <v>4408</v>
      </c>
      <c r="E2569" s="17" t="s">
        <v>4427</v>
      </c>
      <c r="F2569" s="19">
        <v>2276700</v>
      </c>
      <c r="G2569" s="19">
        <v>619.04</v>
      </c>
      <c r="H2569" s="20">
        <v>2276080.96</v>
      </c>
    </row>
    <row r="2570" spans="1:8" x14ac:dyDescent="0.25">
      <c r="A2570" s="18" t="s">
        <v>2972</v>
      </c>
      <c r="B2570" s="17" t="s">
        <v>4456</v>
      </c>
      <c r="C2570" s="17" t="s">
        <v>2964</v>
      </c>
      <c r="D2570" s="17" t="s">
        <v>4408</v>
      </c>
      <c r="E2570" s="17">
        <v>4003</v>
      </c>
      <c r="F2570" s="19">
        <v>0</v>
      </c>
      <c r="G2570" s="19">
        <v>406241.75</v>
      </c>
      <c r="H2570" s="20">
        <v>-406241.75</v>
      </c>
    </row>
    <row r="2571" spans="1:8" x14ac:dyDescent="0.25">
      <c r="A2571" s="18" t="s">
        <v>2973</v>
      </c>
      <c r="B2571" s="17" t="s">
        <v>4455</v>
      </c>
      <c r="C2571" s="17" t="s">
        <v>1238</v>
      </c>
      <c r="D2571" s="17" t="s">
        <v>4408</v>
      </c>
      <c r="E2571" s="17">
        <v>4003</v>
      </c>
      <c r="F2571" s="19">
        <v>0</v>
      </c>
      <c r="G2571" s="19">
        <v>534186.55000000005</v>
      </c>
      <c r="H2571" s="20">
        <v>-534186.55000000005</v>
      </c>
    </row>
    <row r="2572" spans="1:8" x14ac:dyDescent="0.25">
      <c r="A2572" s="18" t="s">
        <v>2974</v>
      </c>
      <c r="B2572" s="17" t="s">
        <v>4454</v>
      </c>
      <c r="C2572" s="17" t="s">
        <v>1238</v>
      </c>
      <c r="D2572" s="17" t="s">
        <v>4408</v>
      </c>
      <c r="E2572" s="17">
        <v>4003</v>
      </c>
      <c r="F2572" s="19">
        <v>0</v>
      </c>
      <c r="G2572" s="19">
        <v>26765087.25</v>
      </c>
      <c r="H2572" s="20">
        <v>-26765087.25</v>
      </c>
    </row>
    <row r="2573" spans="1:8" x14ac:dyDescent="0.25">
      <c r="A2573" s="18" t="s">
        <v>2975</v>
      </c>
      <c r="B2573" s="17" t="s">
        <v>2976</v>
      </c>
      <c r="C2573" s="17" t="s">
        <v>261</v>
      </c>
      <c r="D2573" s="17" t="s">
        <v>4408</v>
      </c>
      <c r="E2573" s="17" t="s">
        <v>4427</v>
      </c>
      <c r="F2573" s="19">
        <v>24792900</v>
      </c>
      <c r="G2573" s="19">
        <v>0</v>
      </c>
      <c r="H2573" s="20">
        <v>24792900</v>
      </c>
    </row>
    <row r="2574" spans="1:8" x14ac:dyDescent="0.25">
      <c r="A2574" s="18" t="s">
        <v>2977</v>
      </c>
      <c r="B2574" s="17" t="s">
        <v>4453</v>
      </c>
      <c r="C2574" s="17" t="s">
        <v>376</v>
      </c>
      <c r="D2574" s="17" t="s">
        <v>4408</v>
      </c>
      <c r="E2574" s="17">
        <v>4003</v>
      </c>
      <c r="F2574" s="19">
        <v>0</v>
      </c>
      <c r="G2574" s="19">
        <v>3981342</v>
      </c>
      <c r="H2574" s="20">
        <v>-3981342</v>
      </c>
    </row>
    <row r="2575" spans="1:8" x14ac:dyDescent="0.25">
      <c r="A2575" s="18" t="s">
        <v>2978</v>
      </c>
      <c r="B2575" s="17" t="s">
        <v>2979</v>
      </c>
      <c r="C2575" s="17" t="s">
        <v>261</v>
      </c>
      <c r="D2575" s="17" t="s">
        <v>4408</v>
      </c>
      <c r="E2575" s="17" t="s">
        <v>4427</v>
      </c>
      <c r="F2575" s="19">
        <v>6567000</v>
      </c>
      <c r="G2575" s="19">
        <v>30395.360000000001</v>
      </c>
      <c r="H2575" s="20">
        <v>6536604.6399999997</v>
      </c>
    </row>
    <row r="2576" spans="1:8" x14ac:dyDescent="0.25">
      <c r="A2576" s="18" t="s">
        <v>0</v>
      </c>
      <c r="B2576" s="17" t="s">
        <v>42</v>
      </c>
      <c r="C2576" s="17" t="s">
        <v>0</v>
      </c>
      <c r="D2576" s="17" t="s">
        <v>0</v>
      </c>
      <c r="E2576" s="17" t="s">
        <v>0</v>
      </c>
      <c r="F2576" s="19">
        <f>F2575+F2573+F2569+F2567+F2563</f>
        <v>44949000</v>
      </c>
      <c r="G2576" s="19">
        <f>G2575+G2573+G2569+G2567+G2563</f>
        <v>153635.1</v>
      </c>
      <c r="H2576" s="20">
        <f>H2575+H2573+H2569+H2567+H2563</f>
        <v>44795364.899999999</v>
      </c>
    </row>
    <row r="2577" spans="1:8" x14ac:dyDescent="0.25">
      <c r="A2577" s="18" t="s">
        <v>0</v>
      </c>
      <c r="B2577" s="17" t="s">
        <v>43</v>
      </c>
      <c r="C2577" s="17" t="s">
        <v>0</v>
      </c>
      <c r="D2577" s="17" t="s">
        <v>0</v>
      </c>
      <c r="E2577" s="17" t="s">
        <v>0</v>
      </c>
      <c r="F2577" s="19">
        <f>F2576-F2562</f>
        <v>-1126200</v>
      </c>
      <c r="G2577" s="19">
        <f>G2576-G2562</f>
        <v>-45981225.970000006</v>
      </c>
      <c r="H2577" s="20">
        <f>H2576-H2562</f>
        <v>44855025.969999999</v>
      </c>
    </row>
    <row r="2578" spans="1:8" x14ac:dyDescent="0.25">
      <c r="A2578" s="14" t="s">
        <v>2980</v>
      </c>
      <c r="B2578" s="15" t="s">
        <v>2943</v>
      </c>
      <c r="C2578" s="15" t="s">
        <v>0</v>
      </c>
      <c r="D2578" s="15" t="s">
        <v>0</v>
      </c>
      <c r="E2578" s="15" t="s">
        <v>0</v>
      </c>
      <c r="F2578" s="8"/>
      <c r="G2578" s="8"/>
      <c r="H2578" s="9"/>
    </row>
    <row r="2579" spans="1:8" x14ac:dyDescent="0.25">
      <c r="A2579" s="16" t="s">
        <v>2981</v>
      </c>
      <c r="B2579" s="17" t="s">
        <v>2943</v>
      </c>
      <c r="C2579" s="17" t="s">
        <v>0</v>
      </c>
      <c r="D2579" s="17" t="s">
        <v>0</v>
      </c>
      <c r="E2579" s="17" t="s">
        <v>0</v>
      </c>
      <c r="F2579" s="8"/>
      <c r="G2579" s="8"/>
      <c r="H2579" s="9"/>
    </row>
    <row r="2580" spans="1:8" x14ac:dyDescent="0.25">
      <c r="A2580" s="18" t="s">
        <v>2982</v>
      </c>
      <c r="B2580" s="17" t="s">
        <v>2983</v>
      </c>
      <c r="C2580" s="17" t="s">
        <v>243</v>
      </c>
      <c r="D2580" s="17" t="s">
        <v>4408</v>
      </c>
      <c r="E2580" s="17" t="s">
        <v>4427</v>
      </c>
      <c r="F2580" s="19">
        <v>610000</v>
      </c>
      <c r="G2580" s="19">
        <v>251479</v>
      </c>
      <c r="H2580" s="20">
        <v>358521</v>
      </c>
    </row>
    <row r="2581" spans="1:8" x14ac:dyDescent="0.25">
      <c r="A2581" s="18" t="s">
        <v>2984</v>
      </c>
      <c r="B2581" s="17" t="s">
        <v>2985</v>
      </c>
      <c r="C2581" s="17" t="s">
        <v>1839</v>
      </c>
      <c r="D2581" s="17" t="s">
        <v>4408</v>
      </c>
      <c r="E2581" s="17" t="s">
        <v>4427</v>
      </c>
      <c r="F2581" s="19">
        <v>1800000</v>
      </c>
      <c r="G2581" s="19">
        <v>18311.07</v>
      </c>
      <c r="H2581" s="20">
        <v>1781688.93</v>
      </c>
    </row>
    <row r="2582" spans="1:8" x14ac:dyDescent="0.25">
      <c r="A2582" s="18" t="s">
        <v>2986</v>
      </c>
      <c r="B2582" s="17" t="s">
        <v>157</v>
      </c>
      <c r="C2582" s="17" t="s">
        <v>86</v>
      </c>
      <c r="D2582" s="17" t="s">
        <v>4408</v>
      </c>
      <c r="E2582" s="17" t="s">
        <v>4427</v>
      </c>
      <c r="F2582" s="19">
        <v>61000</v>
      </c>
      <c r="G2582" s="19">
        <v>6697.82</v>
      </c>
      <c r="H2582" s="20">
        <v>54302.18</v>
      </c>
    </row>
    <row r="2583" spans="1:8" x14ac:dyDescent="0.25">
      <c r="A2583" s="18" t="s">
        <v>2987</v>
      </c>
      <c r="B2583" s="17" t="s">
        <v>2988</v>
      </c>
      <c r="C2583" s="17" t="s">
        <v>86</v>
      </c>
      <c r="D2583" s="17" t="s">
        <v>4408</v>
      </c>
      <c r="E2583" s="17" t="s">
        <v>4427</v>
      </c>
      <c r="F2583" s="19">
        <v>100</v>
      </c>
      <c r="G2583" s="19">
        <v>0</v>
      </c>
      <c r="H2583" s="20">
        <v>100</v>
      </c>
    </row>
    <row r="2584" spans="1:8" x14ac:dyDescent="0.25">
      <c r="A2584" s="18" t="s">
        <v>2989</v>
      </c>
      <c r="B2584" s="17" t="s">
        <v>1350</v>
      </c>
      <c r="C2584" s="17" t="s">
        <v>1351</v>
      </c>
      <c r="D2584" s="17" t="s">
        <v>4408</v>
      </c>
      <c r="E2584" s="17" t="s">
        <v>4427</v>
      </c>
      <c r="F2584" s="19">
        <v>100</v>
      </c>
      <c r="G2584" s="19">
        <v>0</v>
      </c>
      <c r="H2584" s="20">
        <v>100</v>
      </c>
    </row>
    <row r="2585" spans="1:8" x14ac:dyDescent="0.25">
      <c r="A2585" s="18" t="s">
        <v>2990</v>
      </c>
      <c r="B2585" s="17" t="s">
        <v>1668</v>
      </c>
      <c r="C2585" s="17" t="s">
        <v>19</v>
      </c>
      <c r="D2585" s="17" t="s">
        <v>4408</v>
      </c>
      <c r="E2585" s="17" t="s">
        <v>4427</v>
      </c>
      <c r="F2585" s="19">
        <v>100</v>
      </c>
      <c r="G2585" s="19">
        <v>0</v>
      </c>
      <c r="H2585" s="20">
        <v>100</v>
      </c>
    </row>
    <row r="2586" spans="1:8" x14ac:dyDescent="0.25">
      <c r="A2586" s="18" t="s">
        <v>2991</v>
      </c>
      <c r="B2586" s="17" t="s">
        <v>2992</v>
      </c>
      <c r="C2586" s="17" t="s">
        <v>19</v>
      </c>
      <c r="D2586" s="17" t="s">
        <v>4408</v>
      </c>
      <c r="E2586" s="17" t="s">
        <v>4427</v>
      </c>
      <c r="F2586" s="19">
        <v>10000</v>
      </c>
      <c r="G2586" s="19">
        <v>32144.03</v>
      </c>
      <c r="H2586" s="20">
        <v>-22144.03</v>
      </c>
    </row>
    <row r="2587" spans="1:8" x14ac:dyDescent="0.25">
      <c r="A2587" s="18" t="s">
        <v>2993</v>
      </c>
      <c r="B2587" s="17" t="s">
        <v>85</v>
      </c>
      <c r="C2587" s="17" t="s">
        <v>86</v>
      </c>
      <c r="D2587" s="17" t="s">
        <v>4408</v>
      </c>
      <c r="E2587" s="17" t="s">
        <v>4427</v>
      </c>
      <c r="F2587" s="19">
        <v>100</v>
      </c>
      <c r="G2587" s="19">
        <v>0</v>
      </c>
      <c r="H2587" s="20">
        <v>100</v>
      </c>
    </row>
    <row r="2588" spans="1:8" x14ac:dyDescent="0.25">
      <c r="A2588" s="18" t="s">
        <v>2994</v>
      </c>
      <c r="B2588" s="17" t="s">
        <v>2995</v>
      </c>
      <c r="C2588" s="17" t="s">
        <v>243</v>
      </c>
      <c r="D2588" s="17" t="s">
        <v>4405</v>
      </c>
      <c r="E2588" s="17" t="s">
        <v>4427</v>
      </c>
      <c r="F2588" s="19">
        <v>1050000</v>
      </c>
      <c r="G2588" s="19">
        <v>1409007</v>
      </c>
      <c r="H2588" s="20">
        <v>-359007</v>
      </c>
    </row>
    <row r="2589" spans="1:8" x14ac:dyDescent="0.25">
      <c r="A2589" s="18" t="s">
        <v>2996</v>
      </c>
      <c r="B2589" s="17" t="s">
        <v>2997</v>
      </c>
      <c r="C2589" s="17" t="s">
        <v>2998</v>
      </c>
      <c r="D2589" s="17" t="s">
        <v>4408</v>
      </c>
      <c r="E2589" s="17" t="s">
        <v>4427</v>
      </c>
      <c r="F2589" s="19">
        <v>35000</v>
      </c>
      <c r="G2589" s="19">
        <v>0</v>
      </c>
      <c r="H2589" s="20">
        <v>35000</v>
      </c>
    </row>
    <row r="2590" spans="1:8" x14ac:dyDescent="0.25">
      <c r="A2590" s="18" t="s">
        <v>2999</v>
      </c>
      <c r="B2590" s="17" t="s">
        <v>3000</v>
      </c>
      <c r="C2590" s="17" t="s">
        <v>3001</v>
      </c>
      <c r="D2590" s="17" t="s">
        <v>4408</v>
      </c>
      <c r="E2590" s="17" t="s">
        <v>4427</v>
      </c>
      <c r="F2590" s="19">
        <v>500000</v>
      </c>
      <c r="G2590" s="19">
        <v>0</v>
      </c>
      <c r="H2590" s="20">
        <v>500000</v>
      </c>
    </row>
    <row r="2591" spans="1:8" x14ac:dyDescent="0.25">
      <c r="A2591" s="18" t="s">
        <v>3002</v>
      </c>
      <c r="B2591" s="17" t="s">
        <v>3003</v>
      </c>
      <c r="C2591" s="17" t="s">
        <v>3001</v>
      </c>
      <c r="D2591" s="17" t="s">
        <v>4408</v>
      </c>
      <c r="E2591" s="17" t="s">
        <v>4427</v>
      </c>
      <c r="F2591" s="19">
        <v>200000</v>
      </c>
      <c r="G2591" s="19">
        <v>0</v>
      </c>
      <c r="H2591" s="20">
        <v>200000</v>
      </c>
    </row>
    <row r="2592" spans="1:8" x14ac:dyDescent="0.25">
      <c r="A2592" s="18" t="s">
        <v>3004</v>
      </c>
      <c r="B2592" s="17" t="s">
        <v>3005</v>
      </c>
      <c r="C2592" s="17" t="s">
        <v>86</v>
      </c>
      <c r="D2592" s="17" t="s">
        <v>4408</v>
      </c>
      <c r="E2592" s="17" t="s">
        <v>4427</v>
      </c>
      <c r="F2592" s="19">
        <v>5000</v>
      </c>
      <c r="G2592" s="19">
        <v>0</v>
      </c>
      <c r="H2592" s="20">
        <v>5000</v>
      </c>
    </row>
    <row r="2593" spans="1:8" x14ac:dyDescent="0.25">
      <c r="A2593" s="18" t="s">
        <v>3006</v>
      </c>
      <c r="B2593" s="17" t="s">
        <v>3007</v>
      </c>
      <c r="C2593" s="17" t="s">
        <v>3001</v>
      </c>
      <c r="D2593" s="17" t="s">
        <v>4408</v>
      </c>
      <c r="E2593" s="17" t="s">
        <v>4427</v>
      </c>
      <c r="F2593" s="19">
        <v>40000000</v>
      </c>
      <c r="G2593" s="19">
        <v>39905333.439999998</v>
      </c>
      <c r="H2593" s="20">
        <v>94666.559999999998</v>
      </c>
    </row>
    <row r="2594" spans="1:8" x14ac:dyDescent="0.25">
      <c r="A2594" s="18" t="s">
        <v>3008</v>
      </c>
      <c r="B2594" s="17" t="s">
        <v>3009</v>
      </c>
      <c r="C2594" s="17" t="s">
        <v>3001</v>
      </c>
      <c r="D2594" s="17" t="s">
        <v>4408</v>
      </c>
      <c r="E2594" s="17" t="s">
        <v>4427</v>
      </c>
      <c r="F2594" s="19">
        <v>20000000</v>
      </c>
      <c r="G2594" s="19">
        <v>8887614.5</v>
      </c>
      <c r="H2594" s="20">
        <v>11112385.5</v>
      </c>
    </row>
    <row r="2595" spans="1:8" x14ac:dyDescent="0.25">
      <c r="A2595" s="18" t="s">
        <v>3010</v>
      </c>
      <c r="B2595" s="17" t="s">
        <v>3011</v>
      </c>
      <c r="C2595" s="17" t="s">
        <v>3001</v>
      </c>
      <c r="D2595" s="17" t="s">
        <v>4408</v>
      </c>
      <c r="E2595" s="17" t="s">
        <v>4427</v>
      </c>
      <c r="F2595" s="19">
        <v>335000</v>
      </c>
      <c r="G2595" s="19">
        <v>0</v>
      </c>
      <c r="H2595" s="20">
        <v>335000</v>
      </c>
    </row>
    <row r="2596" spans="1:8" x14ac:dyDescent="0.25">
      <c r="A2596" s="18" t="s">
        <v>3012</v>
      </c>
      <c r="B2596" s="17" t="s">
        <v>3013</v>
      </c>
      <c r="C2596" s="17" t="s">
        <v>3001</v>
      </c>
      <c r="D2596" s="17" t="s">
        <v>4408</v>
      </c>
      <c r="E2596" s="17" t="s">
        <v>4427</v>
      </c>
      <c r="F2596" s="19">
        <v>100</v>
      </c>
      <c r="G2596" s="19">
        <v>0</v>
      </c>
      <c r="H2596" s="20">
        <v>100</v>
      </c>
    </row>
    <row r="2597" spans="1:8" x14ac:dyDescent="0.25">
      <c r="A2597" s="18" t="s">
        <v>0</v>
      </c>
      <c r="B2597" s="17" t="s">
        <v>38</v>
      </c>
      <c r="C2597" s="17" t="s">
        <v>0</v>
      </c>
      <c r="D2597" s="17" t="s">
        <v>0</v>
      </c>
      <c r="E2597" s="17" t="s">
        <v>0</v>
      </c>
      <c r="F2597" s="19">
        <f>F2596+F2595+F2594+F2593+F2592+F2591+F2590+F2589+F2588+F2587+F2586+F2585+F2584+F2583+F2582+F2581+F2580</f>
        <v>64606500</v>
      </c>
      <c r="G2597" s="19">
        <f>G2596+G2595+G2594+G2593+G2592+G2591+G2590+G2589+G2588+G2587+G2586+G2585+G2584+G2583+G2582+G2581+G2580</f>
        <v>50510586.859999999</v>
      </c>
      <c r="H2597" s="20">
        <f>H2596+H2595+H2594+H2593+H2592+H2591+H2590+H2589+H2588+H2587+H2586+H2585+H2584+H2583+H2582+H2581+H2580</f>
        <v>14095913.140000001</v>
      </c>
    </row>
    <row r="2598" spans="1:8" x14ac:dyDescent="0.25">
      <c r="A2598" s="18" t="s">
        <v>3014</v>
      </c>
      <c r="B2598" s="17" t="s">
        <v>3015</v>
      </c>
      <c r="C2598" s="17" t="s">
        <v>376</v>
      </c>
      <c r="D2598" s="17" t="s">
        <v>4408</v>
      </c>
      <c r="E2598" s="17" t="s">
        <v>4427</v>
      </c>
      <c r="F2598" s="19">
        <v>8500000</v>
      </c>
      <c r="G2598" s="19">
        <v>9723111.6899999995</v>
      </c>
      <c r="H2598" s="20">
        <v>-1223111.69</v>
      </c>
    </row>
    <row r="2599" spans="1:8" x14ac:dyDescent="0.25">
      <c r="A2599" s="18" t="s">
        <v>3016</v>
      </c>
      <c r="B2599" s="17" t="s">
        <v>3017</v>
      </c>
      <c r="C2599" s="17" t="s">
        <v>261</v>
      </c>
      <c r="D2599" s="17" t="s">
        <v>4405</v>
      </c>
      <c r="E2599" s="17" t="s">
        <v>4427</v>
      </c>
      <c r="F2599" s="19">
        <v>100</v>
      </c>
      <c r="G2599" s="19">
        <v>0</v>
      </c>
      <c r="H2599" s="20">
        <v>100</v>
      </c>
    </row>
    <row r="2600" spans="1:8" x14ac:dyDescent="0.25">
      <c r="A2600" s="18" t="s">
        <v>3018</v>
      </c>
      <c r="B2600" s="17" t="s">
        <v>3019</v>
      </c>
      <c r="C2600" s="17" t="s">
        <v>376</v>
      </c>
      <c r="D2600" s="17" t="s">
        <v>4408</v>
      </c>
      <c r="E2600" s="17" t="s">
        <v>4427</v>
      </c>
      <c r="F2600" s="19">
        <v>100</v>
      </c>
      <c r="G2600" s="19">
        <v>0</v>
      </c>
      <c r="H2600" s="20">
        <v>100</v>
      </c>
    </row>
    <row r="2601" spans="1:8" x14ac:dyDescent="0.25">
      <c r="A2601" s="18" t="s">
        <v>3020</v>
      </c>
      <c r="B2601" s="17" t="s">
        <v>3021</v>
      </c>
      <c r="C2601" s="17" t="s">
        <v>261</v>
      </c>
      <c r="D2601" s="17" t="s">
        <v>4408</v>
      </c>
      <c r="E2601" s="17" t="s">
        <v>4427</v>
      </c>
      <c r="F2601" s="19">
        <v>95000</v>
      </c>
      <c r="G2601" s="19">
        <v>27744.61</v>
      </c>
      <c r="H2601" s="20">
        <v>67255.39</v>
      </c>
    </row>
    <row r="2602" spans="1:8" x14ac:dyDescent="0.25">
      <c r="A2602" s="18" t="s">
        <v>3022</v>
      </c>
      <c r="B2602" s="17" t="s">
        <v>2997</v>
      </c>
      <c r="C2602" s="17" t="s">
        <v>2964</v>
      </c>
      <c r="D2602" s="17" t="s">
        <v>4408</v>
      </c>
      <c r="E2602" s="17" t="s">
        <v>4427</v>
      </c>
      <c r="F2602" s="19">
        <v>70000</v>
      </c>
      <c r="G2602" s="19">
        <v>36752.300000000003</v>
      </c>
      <c r="H2602" s="20">
        <v>33247.699999999997</v>
      </c>
    </row>
    <row r="2603" spans="1:8" x14ac:dyDescent="0.25">
      <c r="A2603" s="18" t="s">
        <v>3023</v>
      </c>
      <c r="B2603" s="17" t="s">
        <v>3024</v>
      </c>
      <c r="C2603" s="17" t="s">
        <v>1238</v>
      </c>
      <c r="D2603" s="17" t="s">
        <v>4408</v>
      </c>
      <c r="E2603" s="17" t="s">
        <v>4427</v>
      </c>
      <c r="F2603" s="19">
        <v>150000</v>
      </c>
      <c r="G2603" s="19">
        <v>150089.99</v>
      </c>
      <c r="H2603" s="20">
        <v>-89.99</v>
      </c>
    </row>
    <row r="2604" spans="1:8" x14ac:dyDescent="0.25">
      <c r="A2604" s="18" t="s">
        <v>3025</v>
      </c>
      <c r="B2604" s="17" t="s">
        <v>3003</v>
      </c>
      <c r="C2604" s="17" t="s">
        <v>1238</v>
      </c>
      <c r="D2604" s="17" t="s">
        <v>4408</v>
      </c>
      <c r="E2604" s="17" t="s">
        <v>4427</v>
      </c>
      <c r="F2604" s="19">
        <v>100000</v>
      </c>
      <c r="G2604" s="19">
        <v>123250.97</v>
      </c>
      <c r="H2604" s="20">
        <v>-23250.97</v>
      </c>
    </row>
    <row r="2605" spans="1:8" x14ac:dyDescent="0.25">
      <c r="A2605" s="18" t="s">
        <v>3026</v>
      </c>
      <c r="B2605" s="17" t="s">
        <v>380</v>
      </c>
      <c r="C2605" s="17" t="s">
        <v>261</v>
      </c>
      <c r="D2605" s="17" t="s">
        <v>4408</v>
      </c>
      <c r="E2605" s="17" t="s">
        <v>4427</v>
      </c>
      <c r="F2605" s="19">
        <v>100</v>
      </c>
      <c r="G2605" s="19">
        <v>17995.919999999998</v>
      </c>
      <c r="H2605" s="20">
        <v>-17895.919999999998</v>
      </c>
    </row>
    <row r="2606" spans="1:8" x14ac:dyDescent="0.25">
      <c r="A2606" s="18" t="s">
        <v>3027</v>
      </c>
      <c r="B2606" s="17" t="s">
        <v>3007</v>
      </c>
      <c r="C2606" s="17" t="s">
        <v>1238</v>
      </c>
      <c r="D2606" s="17" t="s">
        <v>4408</v>
      </c>
      <c r="E2606" s="17" t="s">
        <v>4427</v>
      </c>
      <c r="F2606" s="19">
        <v>6500000</v>
      </c>
      <c r="G2606" s="19">
        <v>12240880.060000001</v>
      </c>
      <c r="H2606" s="20">
        <v>-5740880.0599999996</v>
      </c>
    </row>
    <row r="2607" spans="1:8" x14ac:dyDescent="0.25">
      <c r="A2607" s="18" t="s">
        <v>3028</v>
      </c>
      <c r="B2607" s="17" t="s">
        <v>3009</v>
      </c>
      <c r="C2607" s="17" t="s">
        <v>1238</v>
      </c>
      <c r="D2607" s="17" t="s">
        <v>4408</v>
      </c>
      <c r="E2607" s="17" t="s">
        <v>4427</v>
      </c>
      <c r="F2607" s="19">
        <v>17100000</v>
      </c>
      <c r="G2607" s="19">
        <v>25760421.559999999</v>
      </c>
      <c r="H2607" s="20">
        <v>-8660421.5600000005</v>
      </c>
    </row>
    <row r="2608" spans="1:8" x14ac:dyDescent="0.25">
      <c r="A2608" s="18" t="s">
        <v>3029</v>
      </c>
      <c r="B2608" s="17" t="s">
        <v>3011</v>
      </c>
      <c r="C2608" s="17" t="s">
        <v>1238</v>
      </c>
      <c r="D2608" s="17" t="s">
        <v>4408</v>
      </c>
      <c r="E2608" s="17" t="s">
        <v>4427</v>
      </c>
      <c r="F2608" s="19">
        <v>972000</v>
      </c>
      <c r="G2608" s="19">
        <v>852300.35</v>
      </c>
      <c r="H2608" s="20">
        <v>119699.65</v>
      </c>
    </row>
    <row r="2609" spans="1:8" x14ac:dyDescent="0.25">
      <c r="A2609" s="18" t="s">
        <v>0</v>
      </c>
      <c r="B2609" s="17" t="s">
        <v>42</v>
      </c>
      <c r="C2609" s="17" t="s">
        <v>0</v>
      </c>
      <c r="D2609" s="17" t="s">
        <v>0</v>
      </c>
      <c r="E2609" s="17" t="s">
        <v>0</v>
      </c>
      <c r="F2609" s="19">
        <f>F2608+F2607+F2606+F2605+F2604+F2603+F2602+F2601+F2600+F2599+F2598</f>
        <v>33487300</v>
      </c>
      <c r="G2609" s="19">
        <f>G2608+G2607+G2606+G2605+G2604+G2603+G2602+G2601+G2600+G2599+G2598</f>
        <v>48932547.449999996</v>
      </c>
      <c r="H2609" s="20">
        <f>H2608+H2607+H2606+H2605+H2604+H2603+H2602+H2601+H2600+H2599+H2598</f>
        <v>-15445247.449999999</v>
      </c>
    </row>
    <row r="2610" spans="1:8" x14ac:dyDescent="0.25">
      <c r="A2610" s="18" t="s">
        <v>0</v>
      </c>
      <c r="B2610" s="17" t="s">
        <v>43</v>
      </c>
      <c r="C2610" s="17" t="s">
        <v>0</v>
      </c>
      <c r="D2610" s="17" t="s">
        <v>0</v>
      </c>
      <c r="E2610" s="17" t="s">
        <v>0</v>
      </c>
      <c r="F2610" s="19">
        <f>F2609-F2597</f>
        <v>-31119200</v>
      </c>
      <c r="G2610" s="19">
        <f>G2609-G2597</f>
        <v>-1578039.4100000039</v>
      </c>
      <c r="H2610" s="20">
        <f>H2609-H2597</f>
        <v>-29541160.59</v>
      </c>
    </row>
    <row r="2611" spans="1:8" x14ac:dyDescent="0.25">
      <c r="A2611" s="14" t="s">
        <v>3030</v>
      </c>
      <c r="B2611" s="15" t="s">
        <v>3031</v>
      </c>
      <c r="C2611" s="15" t="s">
        <v>0</v>
      </c>
      <c r="D2611" s="15" t="s">
        <v>0</v>
      </c>
      <c r="E2611" s="15" t="s">
        <v>0</v>
      </c>
      <c r="F2611" s="8"/>
      <c r="G2611" s="8"/>
      <c r="H2611" s="9"/>
    </row>
    <row r="2612" spans="1:8" x14ac:dyDescent="0.25">
      <c r="A2612" s="16" t="s">
        <v>3032</v>
      </c>
      <c r="B2612" s="17" t="s">
        <v>3031</v>
      </c>
      <c r="C2612" s="17" t="s">
        <v>0</v>
      </c>
      <c r="D2612" s="17" t="s">
        <v>0</v>
      </c>
      <c r="E2612" s="17" t="s">
        <v>0</v>
      </c>
      <c r="F2612" s="8"/>
      <c r="G2612" s="8"/>
      <c r="H2612" s="9"/>
    </row>
    <row r="2613" spans="1:8" x14ac:dyDescent="0.25">
      <c r="A2613" s="18" t="s">
        <v>3033</v>
      </c>
      <c r="B2613" s="17" t="s">
        <v>242</v>
      </c>
      <c r="C2613" s="17" t="s">
        <v>243</v>
      </c>
      <c r="D2613" s="17" t="s">
        <v>4408</v>
      </c>
      <c r="E2613" s="17" t="s">
        <v>4427</v>
      </c>
      <c r="F2613" s="19">
        <v>0</v>
      </c>
      <c r="G2613" s="19">
        <v>5237705.88</v>
      </c>
      <c r="H2613" s="20">
        <v>-5237705.88</v>
      </c>
    </row>
    <row r="2614" spans="1:8" x14ac:dyDescent="0.25">
      <c r="A2614" s="18" t="s">
        <v>3034</v>
      </c>
      <c r="B2614" s="17" t="s">
        <v>2997</v>
      </c>
      <c r="C2614" s="17" t="s">
        <v>2998</v>
      </c>
      <c r="D2614" s="17" t="s">
        <v>4408</v>
      </c>
      <c r="E2614" s="17" t="s">
        <v>4427</v>
      </c>
      <c r="F2614" s="19">
        <v>100000</v>
      </c>
      <c r="G2614" s="19">
        <v>0</v>
      </c>
      <c r="H2614" s="20">
        <v>100000</v>
      </c>
    </row>
    <row r="2615" spans="1:8" x14ac:dyDescent="0.25">
      <c r="A2615" s="18" t="s">
        <v>3035</v>
      </c>
      <c r="B2615" s="17" t="s">
        <v>3000</v>
      </c>
      <c r="C2615" s="17" t="s">
        <v>3001</v>
      </c>
      <c r="D2615" s="17" t="s">
        <v>4408</v>
      </c>
      <c r="E2615" s="17" t="s">
        <v>4427</v>
      </c>
      <c r="F2615" s="19">
        <v>1000000</v>
      </c>
      <c r="G2615" s="19">
        <v>84684</v>
      </c>
      <c r="H2615" s="20">
        <v>915316</v>
      </c>
    </row>
    <row r="2616" spans="1:8" x14ac:dyDescent="0.25">
      <c r="A2616" s="18" t="s">
        <v>3036</v>
      </c>
      <c r="B2616" s="17" t="s">
        <v>2985</v>
      </c>
      <c r="C2616" s="17" t="s">
        <v>1839</v>
      </c>
      <c r="D2616" s="17" t="s">
        <v>4408</v>
      </c>
      <c r="E2616" s="17" t="s">
        <v>4427</v>
      </c>
      <c r="F2616" s="19">
        <v>1000000</v>
      </c>
      <c r="G2616" s="19">
        <v>0</v>
      </c>
      <c r="H2616" s="20">
        <v>1000000</v>
      </c>
    </row>
    <row r="2617" spans="1:8" x14ac:dyDescent="0.25">
      <c r="A2617" s="18" t="s">
        <v>3037</v>
      </c>
      <c r="B2617" s="17" t="s">
        <v>157</v>
      </c>
      <c r="C2617" s="17" t="s">
        <v>86</v>
      </c>
      <c r="D2617" s="17" t="s">
        <v>4408</v>
      </c>
      <c r="E2617" s="17" t="s">
        <v>4427</v>
      </c>
      <c r="F2617" s="19">
        <v>100</v>
      </c>
      <c r="G2617" s="19">
        <v>3089.53</v>
      </c>
      <c r="H2617" s="20">
        <v>-2989.53</v>
      </c>
    </row>
    <row r="2618" spans="1:8" x14ac:dyDescent="0.25">
      <c r="A2618" s="18" t="s">
        <v>3038</v>
      </c>
      <c r="B2618" s="17" t="s">
        <v>2988</v>
      </c>
      <c r="C2618" s="17" t="s">
        <v>86</v>
      </c>
      <c r="D2618" s="17" t="s">
        <v>4408</v>
      </c>
      <c r="E2618" s="17" t="s">
        <v>4427</v>
      </c>
      <c r="F2618" s="19">
        <v>100</v>
      </c>
      <c r="G2618" s="19">
        <v>0</v>
      </c>
      <c r="H2618" s="20">
        <v>100</v>
      </c>
    </row>
    <row r="2619" spans="1:8" x14ac:dyDescent="0.25">
      <c r="A2619" s="18" t="s">
        <v>3039</v>
      </c>
      <c r="B2619" s="17" t="s">
        <v>1350</v>
      </c>
      <c r="C2619" s="17" t="s">
        <v>1351</v>
      </c>
      <c r="D2619" s="17" t="s">
        <v>4408</v>
      </c>
      <c r="E2619" s="17" t="s">
        <v>4427</v>
      </c>
      <c r="F2619" s="19">
        <v>100</v>
      </c>
      <c r="G2619" s="19">
        <v>0</v>
      </c>
      <c r="H2619" s="20">
        <v>100</v>
      </c>
    </row>
    <row r="2620" spans="1:8" x14ac:dyDescent="0.25">
      <c r="A2620" s="18" t="s">
        <v>3040</v>
      </c>
      <c r="B2620" s="17" t="s">
        <v>1668</v>
      </c>
      <c r="C2620" s="17" t="s">
        <v>19</v>
      </c>
      <c r="D2620" s="17" t="s">
        <v>4408</v>
      </c>
      <c r="E2620" s="17" t="s">
        <v>4427</v>
      </c>
      <c r="F2620" s="19">
        <v>100</v>
      </c>
      <c r="G2620" s="19">
        <v>0</v>
      </c>
      <c r="H2620" s="20">
        <v>100</v>
      </c>
    </row>
    <row r="2621" spans="1:8" x14ac:dyDescent="0.25">
      <c r="A2621" s="18" t="s">
        <v>3041</v>
      </c>
      <c r="B2621" s="17" t="s">
        <v>3007</v>
      </c>
      <c r="C2621" s="17" t="s">
        <v>3001</v>
      </c>
      <c r="D2621" s="17" t="s">
        <v>4408</v>
      </c>
      <c r="E2621" s="17" t="s">
        <v>4427</v>
      </c>
      <c r="F2621" s="19">
        <v>8000000</v>
      </c>
      <c r="G2621" s="19">
        <v>5992798</v>
      </c>
      <c r="H2621" s="20">
        <v>2007202</v>
      </c>
    </row>
    <row r="2622" spans="1:8" x14ac:dyDescent="0.25">
      <c r="A2622" s="18" t="s">
        <v>3042</v>
      </c>
      <c r="B2622" s="17" t="s">
        <v>3009</v>
      </c>
      <c r="C2622" s="17" t="s">
        <v>3001</v>
      </c>
      <c r="D2622" s="17" t="s">
        <v>4408</v>
      </c>
      <c r="E2622" s="17" t="s">
        <v>4427</v>
      </c>
      <c r="F2622" s="19">
        <v>4800000</v>
      </c>
      <c r="G2622" s="19">
        <v>1615874.84</v>
      </c>
      <c r="H2622" s="20">
        <v>3184125.16</v>
      </c>
    </row>
    <row r="2623" spans="1:8" x14ac:dyDescent="0.25">
      <c r="A2623" s="18" t="s">
        <v>0</v>
      </c>
      <c r="B2623" s="17" t="s">
        <v>38</v>
      </c>
      <c r="C2623" s="17" t="s">
        <v>0</v>
      </c>
      <c r="D2623" s="17" t="s">
        <v>0</v>
      </c>
      <c r="E2623" s="17" t="s">
        <v>0</v>
      </c>
      <c r="F2623" s="19">
        <f>F2622+F2621+F2620+F2619+F2618+F2617+F2616+F2615+F2614</f>
        <v>14900400</v>
      </c>
      <c r="G2623" s="19">
        <f>G2622+G2621+G2620+G2619+G2618+G2617+G2616+G2615+G2614</f>
        <v>7696446.3700000001</v>
      </c>
      <c r="H2623" s="20">
        <f>H2622+H2621+H2620+H2619+H2618+H2617+H2616+H2615+H2614</f>
        <v>7203953.6299999999</v>
      </c>
    </row>
    <row r="2624" spans="1:8" x14ac:dyDescent="0.25">
      <c r="A2624" s="18" t="s">
        <v>3043</v>
      </c>
      <c r="B2624" s="17" t="s">
        <v>3015</v>
      </c>
      <c r="C2624" s="17" t="s">
        <v>376</v>
      </c>
      <c r="D2624" s="17" t="s">
        <v>4408</v>
      </c>
      <c r="E2624" s="17" t="s">
        <v>4427</v>
      </c>
      <c r="F2624" s="19">
        <v>1300000</v>
      </c>
      <c r="G2624" s="19">
        <v>1234322.8400000001</v>
      </c>
      <c r="H2624" s="20">
        <v>65677.16</v>
      </c>
    </row>
    <row r="2625" spans="1:8" x14ac:dyDescent="0.25">
      <c r="A2625" s="18" t="s">
        <v>3044</v>
      </c>
      <c r="B2625" s="17" t="s">
        <v>2997</v>
      </c>
      <c r="C2625" s="17" t="s">
        <v>2964</v>
      </c>
      <c r="D2625" s="17" t="s">
        <v>4408</v>
      </c>
      <c r="E2625" s="17" t="s">
        <v>4427</v>
      </c>
      <c r="F2625" s="19">
        <v>50000</v>
      </c>
      <c r="G2625" s="19">
        <v>73196.94</v>
      </c>
      <c r="H2625" s="20">
        <v>-23196.94</v>
      </c>
    </row>
    <row r="2626" spans="1:8" x14ac:dyDescent="0.25">
      <c r="A2626" s="18" t="s">
        <v>3045</v>
      </c>
      <c r="B2626" s="17" t="s">
        <v>3024</v>
      </c>
      <c r="C2626" s="17" t="s">
        <v>1238</v>
      </c>
      <c r="D2626" s="17" t="s">
        <v>4408</v>
      </c>
      <c r="E2626" s="17" t="s">
        <v>4427</v>
      </c>
      <c r="F2626" s="19">
        <v>550000</v>
      </c>
      <c r="G2626" s="19">
        <v>2094687.43</v>
      </c>
      <c r="H2626" s="20">
        <v>-1544687.43</v>
      </c>
    </row>
    <row r="2627" spans="1:8" x14ac:dyDescent="0.25">
      <c r="A2627" s="18" t="s">
        <v>3046</v>
      </c>
      <c r="B2627" s="17" t="s">
        <v>3047</v>
      </c>
      <c r="C2627" s="17" t="s">
        <v>261</v>
      </c>
      <c r="D2627" s="17" t="s">
        <v>4408</v>
      </c>
      <c r="E2627" s="17" t="s">
        <v>4427</v>
      </c>
      <c r="F2627" s="19">
        <v>27000</v>
      </c>
      <c r="G2627" s="19">
        <v>12839.1</v>
      </c>
      <c r="H2627" s="20">
        <v>14160.9</v>
      </c>
    </row>
    <row r="2628" spans="1:8" x14ac:dyDescent="0.25">
      <c r="A2628" s="18" t="s">
        <v>3048</v>
      </c>
      <c r="B2628" s="17" t="s">
        <v>490</v>
      </c>
      <c r="C2628" s="17" t="s">
        <v>177</v>
      </c>
      <c r="D2628" s="17" t="s">
        <v>4408</v>
      </c>
      <c r="E2628" s="17" t="s">
        <v>4427</v>
      </c>
      <c r="F2628" s="19">
        <v>75000</v>
      </c>
      <c r="G2628" s="19">
        <v>19191.47</v>
      </c>
      <c r="H2628" s="20">
        <v>55808.53</v>
      </c>
    </row>
    <row r="2629" spans="1:8" x14ac:dyDescent="0.25">
      <c r="A2629" s="18" t="s">
        <v>3049</v>
      </c>
      <c r="B2629" s="17" t="s">
        <v>380</v>
      </c>
      <c r="C2629" s="17" t="s">
        <v>261</v>
      </c>
      <c r="D2629" s="17" t="s">
        <v>4408</v>
      </c>
      <c r="E2629" s="17" t="s">
        <v>4427</v>
      </c>
      <c r="F2629" s="19">
        <v>100</v>
      </c>
      <c r="G2629" s="19">
        <v>4505.78</v>
      </c>
      <c r="H2629" s="20">
        <v>-4405.78</v>
      </c>
    </row>
    <row r="2630" spans="1:8" x14ac:dyDescent="0.25">
      <c r="A2630" s="18" t="s">
        <v>3050</v>
      </c>
      <c r="B2630" s="17" t="s">
        <v>3007</v>
      </c>
      <c r="C2630" s="17" t="s">
        <v>1238</v>
      </c>
      <c r="D2630" s="17" t="s">
        <v>4408</v>
      </c>
      <c r="E2630" s="17" t="s">
        <v>4427</v>
      </c>
      <c r="F2630" s="19">
        <v>400000</v>
      </c>
      <c r="G2630" s="19">
        <v>463496.92</v>
      </c>
      <c r="H2630" s="20">
        <v>-63496.92</v>
      </c>
    </row>
    <row r="2631" spans="1:8" x14ac:dyDescent="0.25">
      <c r="A2631" s="18" t="s">
        <v>3051</v>
      </c>
      <c r="B2631" s="17" t="s">
        <v>3009</v>
      </c>
      <c r="C2631" s="17" t="s">
        <v>1238</v>
      </c>
      <c r="D2631" s="17" t="s">
        <v>4408</v>
      </c>
      <c r="E2631" s="17" t="s">
        <v>4427</v>
      </c>
      <c r="F2631" s="19">
        <v>3500000</v>
      </c>
      <c r="G2631" s="19">
        <v>4255852.7699999996</v>
      </c>
      <c r="H2631" s="20">
        <v>-755852.77</v>
      </c>
    </row>
    <row r="2632" spans="1:8" x14ac:dyDescent="0.25">
      <c r="A2632" s="18" t="s">
        <v>0</v>
      </c>
      <c r="B2632" s="17" t="s">
        <v>42</v>
      </c>
      <c r="C2632" s="17" t="s">
        <v>0</v>
      </c>
      <c r="D2632" s="17" t="s">
        <v>0</v>
      </c>
      <c r="E2632" s="17" t="s">
        <v>0</v>
      </c>
      <c r="F2632" s="19">
        <f>F2631+F2630+F2629+F2628+F2627+F2626+F2625+F2624</f>
        <v>5902100</v>
      </c>
      <c r="G2632" s="19">
        <f>G2631+G2630+G2629+G2628+G2627+G2626+G2625+G2624</f>
        <v>8158093.2499999991</v>
      </c>
      <c r="H2632" s="20">
        <f>H2631+H2630+H2629+H2628+H2627+H2626+H2625+H2624</f>
        <v>-2255993.2499999995</v>
      </c>
    </row>
    <row r="2633" spans="1:8" x14ac:dyDescent="0.25">
      <c r="A2633" s="18" t="s">
        <v>0</v>
      </c>
      <c r="B2633" s="17" t="s">
        <v>43</v>
      </c>
      <c r="C2633" s="17" t="s">
        <v>0</v>
      </c>
      <c r="D2633" s="17" t="s">
        <v>0</v>
      </c>
      <c r="E2633" s="17" t="s">
        <v>0</v>
      </c>
      <c r="F2633" s="19">
        <f>F2632-F2623</f>
        <v>-8998300</v>
      </c>
      <c r="G2633" s="19">
        <f>G2632-G2623</f>
        <v>461646.87999999896</v>
      </c>
      <c r="H2633" s="20">
        <f>H2632-H2623</f>
        <v>-9459946.879999999</v>
      </c>
    </row>
    <row r="2634" spans="1:8" x14ac:dyDescent="0.25">
      <c r="A2634" s="10" t="s">
        <v>3052</v>
      </c>
      <c r="B2634" s="11" t="s">
        <v>3053</v>
      </c>
      <c r="C2634" s="11" t="s">
        <v>0</v>
      </c>
      <c r="D2634" s="11" t="s">
        <v>0</v>
      </c>
      <c r="E2634" s="11" t="s">
        <v>0</v>
      </c>
      <c r="F2634" s="8"/>
      <c r="G2634" s="8"/>
      <c r="H2634" s="9"/>
    </row>
    <row r="2635" spans="1:8" x14ac:dyDescent="0.25">
      <c r="A2635" s="12" t="s">
        <v>3054</v>
      </c>
      <c r="B2635" s="13" t="s">
        <v>1144</v>
      </c>
      <c r="C2635" s="13" t="s">
        <v>0</v>
      </c>
      <c r="D2635" s="13" t="s">
        <v>0</v>
      </c>
      <c r="E2635" s="13" t="s">
        <v>0</v>
      </c>
      <c r="F2635" s="8"/>
      <c r="G2635" s="8"/>
      <c r="H2635" s="9"/>
    </row>
    <row r="2636" spans="1:8" x14ac:dyDescent="0.25">
      <c r="A2636" s="14" t="s">
        <v>3055</v>
      </c>
      <c r="B2636" s="15" t="s">
        <v>3056</v>
      </c>
      <c r="C2636" s="15" t="s">
        <v>0</v>
      </c>
      <c r="D2636" s="15" t="s">
        <v>0</v>
      </c>
      <c r="E2636" s="15" t="s">
        <v>0</v>
      </c>
      <c r="F2636" s="8"/>
      <c r="G2636" s="8"/>
      <c r="H2636" s="9"/>
    </row>
    <row r="2637" spans="1:8" x14ac:dyDescent="0.25">
      <c r="A2637" s="16" t="s">
        <v>3057</v>
      </c>
      <c r="B2637" s="17" t="s">
        <v>3056</v>
      </c>
      <c r="C2637" s="17" t="s">
        <v>0</v>
      </c>
      <c r="D2637" s="17" t="s">
        <v>0</v>
      </c>
      <c r="E2637" s="17" t="s">
        <v>0</v>
      </c>
      <c r="F2637" s="8"/>
      <c r="G2637" s="8"/>
      <c r="H2637" s="9"/>
    </row>
    <row r="2638" spans="1:8" x14ac:dyDescent="0.25">
      <c r="A2638" s="18" t="s">
        <v>3058</v>
      </c>
      <c r="B2638" s="17" t="s">
        <v>78</v>
      </c>
      <c r="C2638" s="17" t="s">
        <v>79</v>
      </c>
      <c r="D2638" s="17" t="s">
        <v>4405</v>
      </c>
      <c r="E2638" s="17" t="s">
        <v>4418</v>
      </c>
      <c r="F2638" s="19">
        <v>12000</v>
      </c>
      <c r="G2638" s="19">
        <v>8509.4</v>
      </c>
      <c r="H2638" s="20">
        <v>3490.6</v>
      </c>
    </row>
    <row r="2639" spans="1:8" x14ac:dyDescent="0.25">
      <c r="A2639" s="18" t="s">
        <v>3059</v>
      </c>
      <c r="B2639" s="17" t="s">
        <v>836</v>
      </c>
      <c r="C2639" s="17" t="s">
        <v>79</v>
      </c>
      <c r="D2639" s="17" t="s">
        <v>4405</v>
      </c>
      <c r="E2639" s="17" t="s">
        <v>4418</v>
      </c>
      <c r="F2639" s="19">
        <v>4700</v>
      </c>
      <c r="G2639" s="19">
        <v>1958.31</v>
      </c>
      <c r="H2639" s="20">
        <v>2741.69</v>
      </c>
    </row>
    <row r="2640" spans="1:8" x14ac:dyDescent="0.25">
      <c r="A2640" s="18" t="s">
        <v>3060</v>
      </c>
      <c r="B2640" s="17" t="s">
        <v>83</v>
      </c>
      <c r="C2640" s="17" t="s">
        <v>79</v>
      </c>
      <c r="D2640" s="17" t="s">
        <v>4405</v>
      </c>
      <c r="E2640" s="17" t="s">
        <v>4418</v>
      </c>
      <c r="F2640" s="19">
        <v>1100</v>
      </c>
      <c r="G2640" s="19">
        <v>754.13</v>
      </c>
      <c r="H2640" s="20">
        <v>345.87</v>
      </c>
    </row>
    <row r="2641" spans="1:8" x14ac:dyDescent="0.25">
      <c r="A2641" s="18" t="s">
        <v>3061</v>
      </c>
      <c r="B2641" s="17" t="s">
        <v>91</v>
      </c>
      <c r="C2641" s="17" t="s">
        <v>92</v>
      </c>
      <c r="D2641" s="17" t="s">
        <v>4405</v>
      </c>
      <c r="E2641" s="17" t="s">
        <v>4418</v>
      </c>
      <c r="F2641" s="19">
        <v>6900</v>
      </c>
      <c r="G2641" s="19">
        <v>1505.27</v>
      </c>
      <c r="H2641" s="20">
        <v>5394.73</v>
      </c>
    </row>
    <row r="2642" spans="1:8" x14ac:dyDescent="0.25">
      <c r="A2642" s="18" t="s">
        <v>3062</v>
      </c>
      <c r="B2642" s="17" t="s">
        <v>154</v>
      </c>
      <c r="C2642" s="17" t="s">
        <v>155</v>
      </c>
      <c r="D2642" s="17" t="s">
        <v>4405</v>
      </c>
      <c r="E2642" s="17" t="s">
        <v>4418</v>
      </c>
      <c r="F2642" s="19">
        <v>3500</v>
      </c>
      <c r="G2642" s="19">
        <v>0</v>
      </c>
      <c r="H2642" s="20">
        <v>3500</v>
      </c>
    </row>
    <row r="2643" spans="1:8" x14ac:dyDescent="0.25">
      <c r="A2643" s="18" t="s">
        <v>3063</v>
      </c>
      <c r="B2643" s="17" t="s">
        <v>99</v>
      </c>
      <c r="C2643" s="17" t="s">
        <v>19</v>
      </c>
      <c r="D2643" s="17" t="s">
        <v>4405</v>
      </c>
      <c r="E2643" s="17" t="s">
        <v>4418</v>
      </c>
      <c r="F2643" s="19">
        <v>5000</v>
      </c>
      <c r="G2643" s="19">
        <v>8508</v>
      </c>
      <c r="H2643" s="20">
        <v>-3508</v>
      </c>
    </row>
    <row r="2644" spans="1:8" x14ac:dyDescent="0.25">
      <c r="A2644" s="18" t="s">
        <v>3064</v>
      </c>
      <c r="B2644" s="17" t="s">
        <v>101</v>
      </c>
      <c r="C2644" s="17" t="s">
        <v>19</v>
      </c>
      <c r="D2644" s="17" t="s">
        <v>4405</v>
      </c>
      <c r="E2644" s="17" t="s">
        <v>4418</v>
      </c>
      <c r="F2644" s="19">
        <v>8800</v>
      </c>
      <c r="G2644" s="19">
        <v>1585.93</v>
      </c>
      <c r="H2644" s="20">
        <v>7214.07</v>
      </c>
    </row>
    <row r="2645" spans="1:8" x14ac:dyDescent="0.25">
      <c r="A2645" s="18" t="s">
        <v>0</v>
      </c>
      <c r="B2645" s="17" t="s">
        <v>38</v>
      </c>
      <c r="C2645" s="17" t="s">
        <v>0</v>
      </c>
      <c r="D2645" s="17" t="s">
        <v>0</v>
      </c>
      <c r="E2645" s="17" t="s">
        <v>0</v>
      </c>
      <c r="F2645" s="19">
        <f>F2644+F2643+F2642+F2641+F2640+F2639+F2638</f>
        <v>42000</v>
      </c>
      <c r="G2645" s="19">
        <f>G2644+G2643+G2642+G2641+G2640+G2639+G2638</f>
        <v>22821.040000000001</v>
      </c>
      <c r="H2645" s="20">
        <f>H2644+H2643+H2642+H2641+H2640+H2639+H2638</f>
        <v>19178.96</v>
      </c>
    </row>
    <row r="2646" spans="1:8" x14ac:dyDescent="0.25">
      <c r="A2646" s="18" t="s">
        <v>0</v>
      </c>
      <c r="B2646" s="17" t="s">
        <v>42</v>
      </c>
      <c r="C2646" s="17" t="s">
        <v>0</v>
      </c>
      <c r="D2646" s="17" t="s">
        <v>0</v>
      </c>
      <c r="E2646" s="17" t="s">
        <v>0</v>
      </c>
      <c r="F2646" s="19">
        <f>0</f>
        <v>0</v>
      </c>
      <c r="G2646" s="19">
        <f>0</f>
        <v>0</v>
      </c>
      <c r="H2646" s="20">
        <f>0</f>
        <v>0</v>
      </c>
    </row>
    <row r="2647" spans="1:8" x14ac:dyDescent="0.25">
      <c r="A2647" s="18" t="s">
        <v>0</v>
      </c>
      <c r="B2647" s="17" t="s">
        <v>43</v>
      </c>
      <c r="C2647" s="17" t="s">
        <v>0</v>
      </c>
      <c r="D2647" s="17" t="s">
        <v>0</v>
      </c>
      <c r="E2647" s="17" t="s">
        <v>0</v>
      </c>
      <c r="F2647" s="19">
        <f>F2646-F2645</f>
        <v>-42000</v>
      </c>
      <c r="G2647" s="19">
        <f>G2646-G2645</f>
        <v>-22821.040000000001</v>
      </c>
      <c r="H2647" s="20">
        <f>H2646-H2645</f>
        <v>-19178.96</v>
      </c>
    </row>
    <row r="2648" spans="1:8" x14ac:dyDescent="0.25">
      <c r="A2648" s="12" t="s">
        <v>3065</v>
      </c>
      <c r="B2648" s="13" t="s">
        <v>3066</v>
      </c>
      <c r="C2648" s="13" t="s">
        <v>0</v>
      </c>
      <c r="D2648" s="13" t="s">
        <v>0</v>
      </c>
      <c r="E2648" s="13" t="s">
        <v>0</v>
      </c>
      <c r="F2648" s="8"/>
      <c r="G2648" s="8"/>
      <c r="H2648" s="9"/>
    </row>
    <row r="2649" spans="1:8" x14ac:dyDescent="0.25">
      <c r="A2649" s="14" t="s">
        <v>3067</v>
      </c>
      <c r="B2649" s="15" t="s">
        <v>3068</v>
      </c>
      <c r="C2649" s="15" t="s">
        <v>0</v>
      </c>
      <c r="D2649" s="15" t="s">
        <v>0</v>
      </c>
      <c r="E2649" s="15" t="s">
        <v>0</v>
      </c>
      <c r="F2649" s="8"/>
      <c r="G2649" s="8"/>
      <c r="H2649" s="9"/>
    </row>
    <row r="2650" spans="1:8" x14ac:dyDescent="0.25">
      <c r="A2650" s="16" t="s">
        <v>3069</v>
      </c>
      <c r="B2650" s="17" t="s">
        <v>3068</v>
      </c>
      <c r="C2650" s="17" t="s">
        <v>0</v>
      </c>
      <c r="D2650" s="17" t="s">
        <v>0</v>
      </c>
      <c r="E2650" s="17" t="s">
        <v>0</v>
      </c>
      <c r="F2650" s="8"/>
      <c r="G2650" s="8"/>
      <c r="H2650" s="9"/>
    </row>
    <row r="2651" spans="1:8" x14ac:dyDescent="0.25">
      <c r="A2651" s="18" t="s">
        <v>3070</v>
      </c>
      <c r="B2651" s="17" t="s">
        <v>78</v>
      </c>
      <c r="C2651" s="17" t="s">
        <v>79</v>
      </c>
      <c r="D2651" s="17" t="s">
        <v>4409</v>
      </c>
      <c r="E2651" s="17" t="s">
        <v>4418</v>
      </c>
      <c r="F2651" s="19">
        <v>600</v>
      </c>
      <c r="G2651" s="19">
        <v>345.01</v>
      </c>
      <c r="H2651" s="20">
        <v>254.99</v>
      </c>
    </row>
    <row r="2652" spans="1:8" x14ac:dyDescent="0.25">
      <c r="A2652" s="18" t="s">
        <v>3071</v>
      </c>
      <c r="B2652" s="17" t="s">
        <v>836</v>
      </c>
      <c r="C2652" s="17" t="s">
        <v>79</v>
      </c>
      <c r="D2652" s="17" t="s">
        <v>4409</v>
      </c>
      <c r="E2652" s="17" t="s">
        <v>4418</v>
      </c>
      <c r="F2652" s="19">
        <v>700</v>
      </c>
      <c r="G2652" s="19">
        <v>243.02</v>
      </c>
      <c r="H2652" s="20">
        <v>456.98</v>
      </c>
    </row>
    <row r="2653" spans="1:8" x14ac:dyDescent="0.25">
      <c r="A2653" s="18" t="s">
        <v>3072</v>
      </c>
      <c r="B2653" s="17" t="s">
        <v>83</v>
      </c>
      <c r="C2653" s="17" t="s">
        <v>79</v>
      </c>
      <c r="D2653" s="17" t="s">
        <v>4409</v>
      </c>
      <c r="E2653" s="17" t="s">
        <v>4418</v>
      </c>
      <c r="F2653" s="19">
        <v>1000</v>
      </c>
      <c r="G2653" s="19">
        <v>744.01</v>
      </c>
      <c r="H2653" s="20">
        <v>255.99</v>
      </c>
    </row>
    <row r="2654" spans="1:8" x14ac:dyDescent="0.25">
      <c r="A2654" s="18" t="s">
        <v>3073</v>
      </c>
      <c r="B2654" s="17" t="s">
        <v>91</v>
      </c>
      <c r="C2654" s="17" t="s">
        <v>92</v>
      </c>
      <c r="D2654" s="17" t="s">
        <v>4405</v>
      </c>
      <c r="E2654" s="17" t="s">
        <v>4418</v>
      </c>
      <c r="F2654" s="19">
        <v>4000</v>
      </c>
      <c r="G2654" s="19">
        <v>975.49</v>
      </c>
      <c r="H2654" s="20">
        <v>3024.51</v>
      </c>
    </row>
    <row r="2655" spans="1:8" x14ac:dyDescent="0.25">
      <c r="A2655" s="18" t="s">
        <v>3074</v>
      </c>
      <c r="B2655" s="17" t="s">
        <v>154</v>
      </c>
      <c r="C2655" s="17" t="s">
        <v>155</v>
      </c>
      <c r="D2655" s="17" t="s">
        <v>4405</v>
      </c>
      <c r="E2655" s="17" t="s">
        <v>4418</v>
      </c>
      <c r="F2655" s="19">
        <v>4000</v>
      </c>
      <c r="G2655" s="19">
        <v>0</v>
      </c>
      <c r="H2655" s="20">
        <v>4000</v>
      </c>
    </row>
    <row r="2656" spans="1:8" x14ac:dyDescent="0.25">
      <c r="A2656" s="18" t="s">
        <v>3075</v>
      </c>
      <c r="B2656" s="17" t="s">
        <v>1799</v>
      </c>
      <c r="C2656" s="17" t="s">
        <v>48</v>
      </c>
      <c r="D2656" s="17" t="s">
        <v>4405</v>
      </c>
      <c r="E2656" s="17" t="s">
        <v>4418</v>
      </c>
      <c r="F2656" s="19">
        <v>58700</v>
      </c>
      <c r="G2656" s="19">
        <v>65000</v>
      </c>
      <c r="H2656" s="20">
        <v>-6300</v>
      </c>
    </row>
    <row r="2657" spans="1:8" x14ac:dyDescent="0.25">
      <c r="A2657" s="18" t="s">
        <v>3076</v>
      </c>
      <c r="B2657" s="17" t="s">
        <v>3077</v>
      </c>
      <c r="C2657" s="17" t="s">
        <v>475</v>
      </c>
      <c r="D2657" s="17" t="s">
        <v>4405</v>
      </c>
      <c r="E2657" s="17" t="s">
        <v>4418</v>
      </c>
      <c r="F2657" s="19">
        <v>261800</v>
      </c>
      <c r="G2657" s="19">
        <v>97810.95</v>
      </c>
      <c r="H2657" s="20">
        <v>163989.04999999999</v>
      </c>
    </row>
    <row r="2658" spans="1:8" x14ac:dyDescent="0.25">
      <c r="A2658" s="18" t="s">
        <v>3078</v>
      </c>
      <c r="B2658" s="17" t="s">
        <v>3079</v>
      </c>
      <c r="C2658" s="17" t="s">
        <v>243</v>
      </c>
      <c r="D2658" s="17" t="s">
        <v>4405</v>
      </c>
      <c r="E2658" s="17" t="s">
        <v>4418</v>
      </c>
      <c r="F2658" s="19">
        <v>169400</v>
      </c>
      <c r="G2658" s="19">
        <v>155991.35999999999</v>
      </c>
      <c r="H2658" s="20">
        <v>13408.64</v>
      </c>
    </row>
    <row r="2659" spans="1:8" x14ac:dyDescent="0.25">
      <c r="A2659" s="18" t="s">
        <v>3080</v>
      </c>
      <c r="B2659" s="17" t="s">
        <v>3081</v>
      </c>
      <c r="C2659" s="17" t="s">
        <v>243</v>
      </c>
      <c r="D2659" s="17" t="s">
        <v>4405</v>
      </c>
      <c r="E2659" s="17" t="s">
        <v>4418</v>
      </c>
      <c r="F2659" s="19">
        <v>140300</v>
      </c>
      <c r="G2659" s="19">
        <v>103135.05</v>
      </c>
      <c r="H2659" s="20">
        <v>37164.949999999997</v>
      </c>
    </row>
    <row r="2660" spans="1:8" x14ac:dyDescent="0.25">
      <c r="A2660" s="18" t="s">
        <v>3082</v>
      </c>
      <c r="B2660" s="17" t="s">
        <v>99</v>
      </c>
      <c r="C2660" s="17" t="s">
        <v>19</v>
      </c>
      <c r="D2660" s="17" t="s">
        <v>4409</v>
      </c>
      <c r="E2660" s="17" t="s">
        <v>4418</v>
      </c>
      <c r="F2660" s="19">
        <v>2000</v>
      </c>
      <c r="G2660" s="19">
        <v>0</v>
      </c>
      <c r="H2660" s="20">
        <v>2000</v>
      </c>
    </row>
    <row r="2661" spans="1:8" x14ac:dyDescent="0.25">
      <c r="A2661" s="18" t="s">
        <v>3083</v>
      </c>
      <c r="B2661" s="17" t="s">
        <v>101</v>
      </c>
      <c r="C2661" s="17" t="s">
        <v>19</v>
      </c>
      <c r="D2661" s="17" t="s">
        <v>4409</v>
      </c>
      <c r="E2661" s="17" t="s">
        <v>4418</v>
      </c>
      <c r="F2661" s="19">
        <v>12000</v>
      </c>
      <c r="G2661" s="19">
        <v>14383.36</v>
      </c>
      <c r="H2661" s="20">
        <v>-2383.36</v>
      </c>
    </row>
    <row r="2662" spans="1:8" x14ac:dyDescent="0.25">
      <c r="A2662" s="18" t="s">
        <v>3084</v>
      </c>
      <c r="B2662" s="17" t="s">
        <v>107</v>
      </c>
      <c r="C2662" s="17" t="s">
        <v>19</v>
      </c>
      <c r="D2662" s="17" t="s">
        <v>4405</v>
      </c>
      <c r="E2662" s="17" t="s">
        <v>4418</v>
      </c>
      <c r="F2662" s="19">
        <v>0</v>
      </c>
      <c r="G2662" s="19">
        <v>5220</v>
      </c>
      <c r="H2662" s="20">
        <v>-5220</v>
      </c>
    </row>
    <row r="2663" spans="1:8" x14ac:dyDescent="0.25">
      <c r="A2663" s="18" t="s">
        <v>3085</v>
      </c>
      <c r="B2663" s="17" t="s">
        <v>3086</v>
      </c>
      <c r="C2663" s="17" t="s">
        <v>48</v>
      </c>
      <c r="D2663" s="17" t="s">
        <v>4405</v>
      </c>
      <c r="E2663" s="17" t="s">
        <v>4418</v>
      </c>
      <c r="F2663" s="19">
        <v>415700</v>
      </c>
      <c r="G2663" s="19">
        <v>387000</v>
      </c>
      <c r="H2663" s="20">
        <v>28700</v>
      </c>
    </row>
    <row r="2664" spans="1:8" x14ac:dyDescent="0.25">
      <c r="A2664" s="18" t="s">
        <v>3087</v>
      </c>
      <c r="B2664" s="17" t="s">
        <v>3088</v>
      </c>
      <c r="C2664" s="17" t="s">
        <v>48</v>
      </c>
      <c r="D2664" s="17" t="s">
        <v>4405</v>
      </c>
      <c r="E2664" s="17" t="s">
        <v>4418</v>
      </c>
      <c r="F2664" s="19">
        <v>100</v>
      </c>
      <c r="G2664" s="19">
        <v>0</v>
      </c>
      <c r="H2664" s="20">
        <v>100</v>
      </c>
    </row>
    <row r="2665" spans="1:8" x14ac:dyDescent="0.25">
      <c r="A2665" s="18" t="s">
        <v>3089</v>
      </c>
      <c r="B2665" s="17" t="s">
        <v>3090</v>
      </c>
      <c r="C2665" s="17" t="s">
        <v>250</v>
      </c>
      <c r="D2665" s="17" t="s">
        <v>4405</v>
      </c>
      <c r="E2665" s="17" t="s">
        <v>4418</v>
      </c>
      <c r="F2665" s="19">
        <v>35000</v>
      </c>
      <c r="G2665" s="19">
        <v>1389.47</v>
      </c>
      <c r="H2665" s="20">
        <v>33610.53</v>
      </c>
    </row>
    <row r="2666" spans="1:8" x14ac:dyDescent="0.25">
      <c r="A2666" s="18" t="s">
        <v>3091</v>
      </c>
      <c r="B2666" s="17" t="s">
        <v>3092</v>
      </c>
      <c r="C2666" s="17" t="s">
        <v>475</v>
      </c>
      <c r="D2666" s="17" t="s">
        <v>4405</v>
      </c>
      <c r="E2666" s="17" t="s">
        <v>4418</v>
      </c>
      <c r="F2666" s="19">
        <v>246500</v>
      </c>
      <c r="G2666" s="19">
        <v>213051.65</v>
      </c>
      <c r="H2666" s="20">
        <v>33448.35</v>
      </c>
    </row>
    <row r="2667" spans="1:8" x14ac:dyDescent="0.25">
      <c r="A2667" s="18" t="s">
        <v>3093</v>
      </c>
      <c r="B2667" s="17" t="s">
        <v>3094</v>
      </c>
      <c r="C2667" s="17" t="s">
        <v>243</v>
      </c>
      <c r="D2667" s="17" t="s">
        <v>4405</v>
      </c>
      <c r="E2667" s="17" t="s">
        <v>4418</v>
      </c>
      <c r="F2667" s="19">
        <v>127500</v>
      </c>
      <c r="G2667" s="19">
        <v>67945.34</v>
      </c>
      <c r="H2667" s="20">
        <v>59554.66</v>
      </c>
    </row>
    <row r="2668" spans="1:8" x14ac:dyDescent="0.25">
      <c r="A2668" s="18" t="s">
        <v>3095</v>
      </c>
      <c r="B2668" s="17" t="s">
        <v>242</v>
      </c>
      <c r="C2668" s="17" t="s">
        <v>243</v>
      </c>
      <c r="D2668" s="17" t="s">
        <v>4405</v>
      </c>
      <c r="E2668" s="17" t="s">
        <v>4418</v>
      </c>
      <c r="F2668" s="19">
        <v>20000</v>
      </c>
      <c r="G2668" s="19">
        <v>0</v>
      </c>
      <c r="H2668" s="20">
        <v>20000</v>
      </c>
    </row>
    <row r="2669" spans="1:8" x14ac:dyDescent="0.25">
      <c r="A2669" s="18" t="s">
        <v>3096</v>
      </c>
      <c r="B2669" s="17" t="s">
        <v>3097</v>
      </c>
      <c r="C2669" s="17" t="s">
        <v>19</v>
      </c>
      <c r="D2669" s="17" t="s">
        <v>4405</v>
      </c>
      <c r="E2669" s="17" t="s">
        <v>4418</v>
      </c>
      <c r="F2669" s="19">
        <v>450100</v>
      </c>
      <c r="G2669" s="19">
        <v>522209</v>
      </c>
      <c r="H2669" s="20">
        <v>-72109</v>
      </c>
    </row>
    <row r="2670" spans="1:8" x14ac:dyDescent="0.25">
      <c r="A2670" s="18" t="s">
        <v>3098</v>
      </c>
      <c r="B2670" s="17" t="s">
        <v>101</v>
      </c>
      <c r="C2670" s="17" t="s">
        <v>19</v>
      </c>
      <c r="D2670" s="17" t="s">
        <v>4405</v>
      </c>
      <c r="E2670" s="17" t="s">
        <v>4418</v>
      </c>
      <c r="F2670" s="19">
        <v>2219900</v>
      </c>
      <c r="G2670" s="19">
        <v>1496018.06</v>
      </c>
      <c r="H2670" s="20">
        <v>723881.94</v>
      </c>
    </row>
    <row r="2671" spans="1:8" x14ac:dyDescent="0.25">
      <c r="A2671" s="18" t="s">
        <v>3099</v>
      </c>
      <c r="B2671" s="17" t="s">
        <v>107</v>
      </c>
      <c r="C2671" s="17" t="s">
        <v>19</v>
      </c>
      <c r="D2671" s="17" t="s">
        <v>4405</v>
      </c>
      <c r="E2671" s="17" t="s">
        <v>4418</v>
      </c>
      <c r="F2671" s="19">
        <v>3000</v>
      </c>
      <c r="G2671" s="19">
        <v>0</v>
      </c>
      <c r="H2671" s="20">
        <v>3000</v>
      </c>
    </row>
    <row r="2672" spans="1:8" x14ac:dyDescent="0.25">
      <c r="A2672" s="18" t="s">
        <v>3100</v>
      </c>
      <c r="B2672" s="17" t="s">
        <v>3101</v>
      </c>
      <c r="C2672" s="17" t="s">
        <v>48</v>
      </c>
      <c r="D2672" s="17" t="s">
        <v>4405</v>
      </c>
      <c r="E2672" s="17" t="s">
        <v>4418</v>
      </c>
      <c r="F2672" s="19">
        <v>195500</v>
      </c>
      <c r="G2672" s="19">
        <v>221370.74</v>
      </c>
      <c r="H2672" s="20">
        <v>-25870.74</v>
      </c>
    </row>
    <row r="2673" spans="1:8" x14ac:dyDescent="0.25">
      <c r="A2673" s="18" t="s">
        <v>3102</v>
      </c>
      <c r="B2673" s="17" t="s">
        <v>1081</v>
      </c>
      <c r="C2673" s="17" t="s">
        <v>243</v>
      </c>
      <c r="D2673" s="17" t="s">
        <v>4405</v>
      </c>
      <c r="E2673" s="17" t="s">
        <v>4418</v>
      </c>
      <c r="F2673" s="19">
        <v>15000</v>
      </c>
      <c r="G2673" s="19">
        <v>330</v>
      </c>
      <c r="H2673" s="20">
        <v>14670</v>
      </c>
    </row>
    <row r="2674" spans="1:8" x14ac:dyDescent="0.25">
      <c r="A2674" s="18" t="s">
        <v>3103</v>
      </c>
      <c r="B2674" s="17" t="s">
        <v>3104</v>
      </c>
      <c r="C2674" s="17" t="s">
        <v>243</v>
      </c>
      <c r="D2674" s="17" t="s">
        <v>4405</v>
      </c>
      <c r="E2674" s="17" t="s">
        <v>4418</v>
      </c>
      <c r="F2674" s="19">
        <v>102900</v>
      </c>
      <c r="G2674" s="19">
        <v>33447.040000000001</v>
      </c>
      <c r="H2674" s="20">
        <v>69452.960000000006</v>
      </c>
    </row>
    <row r="2675" spans="1:8" x14ac:dyDescent="0.25">
      <c r="A2675" s="18" t="s">
        <v>3105</v>
      </c>
      <c r="B2675" s="17" t="s">
        <v>3106</v>
      </c>
      <c r="C2675" s="17" t="s">
        <v>243</v>
      </c>
      <c r="D2675" s="17" t="s">
        <v>4405</v>
      </c>
      <c r="E2675" s="17" t="s">
        <v>4418</v>
      </c>
      <c r="F2675" s="19">
        <v>2300000</v>
      </c>
      <c r="G2675" s="19">
        <v>1538789.86</v>
      </c>
      <c r="H2675" s="20">
        <v>761210.14</v>
      </c>
    </row>
    <row r="2676" spans="1:8" x14ac:dyDescent="0.25">
      <c r="A2676" s="18" t="s">
        <v>0</v>
      </c>
      <c r="B2676" s="17" t="s">
        <v>38</v>
      </c>
      <c r="C2676" s="17" t="s">
        <v>0</v>
      </c>
      <c r="D2676" s="17" t="s">
        <v>0</v>
      </c>
      <c r="E2676" s="17" t="s">
        <v>0</v>
      </c>
      <c r="F2676" s="19">
        <f>F2675+F2674+F2673+F2672+F2671+F2670+F2669+F2668+F2667+F2666+F2665+F2664+F2663+F2662+F2661+F2660+F2659+F2658+F2657+F2656+F2655+F2654+F2653+F2652+F2651</f>
        <v>6785700</v>
      </c>
      <c r="G2676" s="19">
        <f>G2675+G2674+G2673+G2672+G2671+G2670+G2669+G2668+G2667+G2666+G2665+G2664+G2663+G2662+G2661+G2660+G2659+G2658+G2657+G2656+G2655+G2654+G2653+G2652+G2651</f>
        <v>4925399.41</v>
      </c>
      <c r="H2676" s="20">
        <f>H2675+H2674+H2673+H2672+H2671+H2670+H2669+H2668+H2667+H2666+H2665+H2664+H2663+H2662+H2661+H2660+H2659+H2658+H2657+H2656+H2655+H2654+H2653+H2652+H2651</f>
        <v>1860300.5899999996</v>
      </c>
    </row>
    <row r="2677" spans="1:8" x14ac:dyDescent="0.25">
      <c r="A2677" s="18" t="s">
        <v>3107</v>
      </c>
      <c r="B2677" s="17" t="s">
        <v>3108</v>
      </c>
      <c r="C2677" s="17" t="s">
        <v>261</v>
      </c>
      <c r="D2677" s="17" t="s">
        <v>4405</v>
      </c>
      <c r="E2677" s="17" t="s">
        <v>4418</v>
      </c>
      <c r="F2677" s="19">
        <v>100000</v>
      </c>
      <c r="G2677" s="19">
        <v>449056.93</v>
      </c>
      <c r="H2677" s="20">
        <v>-349056.93</v>
      </c>
    </row>
    <row r="2678" spans="1:8" x14ac:dyDescent="0.25">
      <c r="A2678" s="18" t="s">
        <v>3109</v>
      </c>
      <c r="B2678" s="17" t="s">
        <v>3110</v>
      </c>
      <c r="C2678" s="17" t="s">
        <v>177</v>
      </c>
      <c r="D2678" s="17" t="s">
        <v>4405</v>
      </c>
      <c r="E2678" s="17" t="s">
        <v>4418</v>
      </c>
      <c r="F2678" s="19">
        <v>4870000</v>
      </c>
      <c r="G2678" s="19">
        <v>1008337.27</v>
      </c>
      <c r="H2678" s="20">
        <v>3861662.73</v>
      </c>
    </row>
    <row r="2679" spans="1:8" x14ac:dyDescent="0.25">
      <c r="A2679" s="18" t="s">
        <v>3111</v>
      </c>
      <c r="B2679" s="17" t="s">
        <v>3112</v>
      </c>
      <c r="C2679" s="17" t="s">
        <v>368</v>
      </c>
      <c r="D2679" s="17" t="s">
        <v>4405</v>
      </c>
      <c r="E2679" s="17" t="s">
        <v>4418</v>
      </c>
      <c r="F2679" s="19">
        <v>0</v>
      </c>
      <c r="G2679" s="19">
        <v>0</v>
      </c>
      <c r="H2679" s="20">
        <v>0</v>
      </c>
    </row>
    <row r="2680" spans="1:8" x14ac:dyDescent="0.25">
      <c r="A2680" s="18" t="s">
        <v>3113</v>
      </c>
      <c r="B2680" s="17" t="s">
        <v>3112</v>
      </c>
      <c r="C2680" s="17" t="s">
        <v>261</v>
      </c>
      <c r="D2680" s="17" t="s">
        <v>4405</v>
      </c>
      <c r="E2680" s="17" t="s">
        <v>4418</v>
      </c>
      <c r="F2680" s="19">
        <v>308000</v>
      </c>
      <c r="G2680" s="19">
        <v>100155.28</v>
      </c>
      <c r="H2680" s="20">
        <v>207844.72</v>
      </c>
    </row>
    <row r="2681" spans="1:8" x14ac:dyDescent="0.25">
      <c r="A2681" s="18" t="s">
        <v>3114</v>
      </c>
      <c r="B2681" s="17" t="s">
        <v>3115</v>
      </c>
      <c r="C2681" s="17" t="s">
        <v>368</v>
      </c>
      <c r="D2681" s="17" t="s">
        <v>4409</v>
      </c>
      <c r="E2681" s="17" t="s">
        <v>4418</v>
      </c>
      <c r="F2681" s="19">
        <v>8500</v>
      </c>
      <c r="G2681" s="19">
        <v>9815</v>
      </c>
      <c r="H2681" s="20">
        <v>-1315</v>
      </c>
    </row>
    <row r="2682" spans="1:8" x14ac:dyDescent="0.25">
      <c r="A2682" s="18" t="s">
        <v>3116</v>
      </c>
      <c r="B2682" s="17" t="s">
        <v>3117</v>
      </c>
      <c r="C2682" s="17" t="s">
        <v>177</v>
      </c>
      <c r="D2682" s="17" t="s">
        <v>4409</v>
      </c>
      <c r="E2682" s="17" t="s">
        <v>4418</v>
      </c>
      <c r="F2682" s="19">
        <v>700</v>
      </c>
      <c r="G2682" s="19">
        <v>0</v>
      </c>
      <c r="H2682" s="20">
        <v>700</v>
      </c>
    </row>
    <row r="2683" spans="1:8" x14ac:dyDescent="0.25">
      <c r="A2683" s="18" t="s">
        <v>3118</v>
      </c>
      <c r="B2683" s="17" t="s">
        <v>3119</v>
      </c>
      <c r="C2683" s="17" t="s">
        <v>177</v>
      </c>
      <c r="D2683" s="17" t="s">
        <v>4405</v>
      </c>
      <c r="E2683" s="17" t="s">
        <v>4412</v>
      </c>
      <c r="F2683" s="19">
        <v>1420000</v>
      </c>
      <c r="G2683" s="19">
        <v>1593938.86</v>
      </c>
      <c r="H2683" s="20">
        <v>-173938.86</v>
      </c>
    </row>
    <row r="2684" spans="1:8" x14ac:dyDescent="0.25">
      <c r="A2684" s="18" t="s">
        <v>3120</v>
      </c>
      <c r="B2684" s="17" t="s">
        <v>3121</v>
      </c>
      <c r="C2684" s="17" t="s">
        <v>177</v>
      </c>
      <c r="D2684" s="17" t="s">
        <v>4405</v>
      </c>
      <c r="E2684" s="17" t="s">
        <v>4418</v>
      </c>
      <c r="F2684" s="19">
        <v>162500</v>
      </c>
      <c r="G2684" s="19">
        <v>208235.11</v>
      </c>
      <c r="H2684" s="20">
        <v>-45735.11</v>
      </c>
    </row>
    <row r="2685" spans="1:8" x14ac:dyDescent="0.25">
      <c r="A2685" s="18" t="s">
        <v>3122</v>
      </c>
      <c r="B2685" s="17" t="s">
        <v>490</v>
      </c>
      <c r="C2685" s="17" t="s">
        <v>177</v>
      </c>
      <c r="D2685" s="17" t="s">
        <v>4405</v>
      </c>
      <c r="E2685" s="17" t="s">
        <v>4418</v>
      </c>
      <c r="F2685" s="19">
        <v>100</v>
      </c>
      <c r="G2685" s="19">
        <v>24177.86</v>
      </c>
      <c r="H2685" s="20">
        <v>-24077.86</v>
      </c>
    </row>
    <row r="2686" spans="1:8" x14ac:dyDescent="0.25">
      <c r="A2686" s="18" t="s">
        <v>3123</v>
      </c>
      <c r="B2686" s="17" t="s">
        <v>1184</v>
      </c>
      <c r="C2686" s="17" t="s">
        <v>177</v>
      </c>
      <c r="D2686" s="17" t="s">
        <v>4405</v>
      </c>
      <c r="E2686" s="17" t="s">
        <v>4418</v>
      </c>
      <c r="F2686" s="19">
        <v>100</v>
      </c>
      <c r="G2686" s="19">
        <v>150022</v>
      </c>
      <c r="H2686" s="20">
        <v>-149922</v>
      </c>
    </row>
    <row r="2687" spans="1:8" x14ac:dyDescent="0.25">
      <c r="A2687" s="18" t="s">
        <v>0</v>
      </c>
      <c r="B2687" s="17" t="s">
        <v>42</v>
      </c>
      <c r="C2687" s="17" t="s">
        <v>0</v>
      </c>
      <c r="D2687" s="17" t="s">
        <v>0</v>
      </c>
      <c r="E2687" s="17" t="s">
        <v>0</v>
      </c>
      <c r="F2687" s="19">
        <f>F2686+F2685+F2684+F2683+F2682+F2681+F2680+F2679+F2678+F2677</f>
        <v>6869900</v>
      </c>
      <c r="G2687" s="19">
        <f>G2686+G2685+G2684+G2683+G2682+G2681+G2680+G2679+G2678+G2677</f>
        <v>3543738.31</v>
      </c>
      <c r="H2687" s="20">
        <f>H2686+H2685+H2684+H2683+H2682+H2681+H2680+H2679+H2678+H2677</f>
        <v>3326161.69</v>
      </c>
    </row>
    <row r="2688" spans="1:8" x14ac:dyDescent="0.25">
      <c r="A2688" s="18" t="s">
        <v>0</v>
      </c>
      <c r="B2688" s="17" t="s">
        <v>43</v>
      </c>
      <c r="C2688" s="17" t="s">
        <v>0</v>
      </c>
      <c r="D2688" s="17" t="s">
        <v>0</v>
      </c>
      <c r="E2688" s="17" t="s">
        <v>0</v>
      </c>
      <c r="F2688" s="19">
        <f>F2687-F2676</f>
        <v>84200</v>
      </c>
      <c r="G2688" s="19">
        <f>G2687-G2676</f>
        <v>-1381661.1</v>
      </c>
      <c r="H2688" s="20">
        <f>H2687-H2676</f>
        <v>1465861.1000000003</v>
      </c>
    </row>
    <row r="2689" spans="1:8" x14ac:dyDescent="0.25">
      <c r="A2689" s="14" t="s">
        <v>3124</v>
      </c>
      <c r="B2689" s="15" t="s">
        <v>3125</v>
      </c>
      <c r="C2689" s="15" t="s">
        <v>0</v>
      </c>
      <c r="D2689" s="15" t="s">
        <v>0</v>
      </c>
      <c r="E2689" s="15" t="s">
        <v>0</v>
      </c>
      <c r="F2689" s="8"/>
      <c r="G2689" s="8"/>
      <c r="H2689" s="9"/>
    </row>
    <row r="2690" spans="1:8" x14ac:dyDescent="0.25">
      <c r="A2690" s="16" t="s">
        <v>3126</v>
      </c>
      <c r="B2690" s="17" t="s">
        <v>3125</v>
      </c>
      <c r="C2690" s="17" t="s">
        <v>0</v>
      </c>
      <c r="D2690" s="17" t="s">
        <v>0</v>
      </c>
      <c r="E2690" s="17" t="s">
        <v>0</v>
      </c>
      <c r="F2690" s="8"/>
      <c r="G2690" s="8"/>
      <c r="H2690" s="9"/>
    </row>
    <row r="2691" spans="1:8" x14ac:dyDescent="0.25">
      <c r="A2691" s="18" t="s">
        <v>3127</v>
      </c>
      <c r="B2691" s="17" t="s">
        <v>78</v>
      </c>
      <c r="C2691" s="17" t="s">
        <v>79</v>
      </c>
      <c r="D2691" s="17" t="s">
        <v>4411</v>
      </c>
      <c r="E2691" s="17" t="s">
        <v>4422</v>
      </c>
      <c r="F2691" s="19">
        <v>300</v>
      </c>
      <c r="G2691" s="19">
        <v>0</v>
      </c>
      <c r="H2691" s="20">
        <v>300</v>
      </c>
    </row>
    <row r="2692" spans="1:8" x14ac:dyDescent="0.25">
      <c r="A2692" s="18" t="s">
        <v>3128</v>
      </c>
      <c r="B2692" s="17" t="s">
        <v>836</v>
      </c>
      <c r="C2692" s="17" t="s">
        <v>79</v>
      </c>
      <c r="D2692" s="17" t="s">
        <v>4411</v>
      </c>
      <c r="E2692" s="17" t="s">
        <v>4422</v>
      </c>
      <c r="F2692" s="19">
        <v>300</v>
      </c>
      <c r="G2692" s="19">
        <v>0</v>
      </c>
      <c r="H2692" s="20">
        <v>300</v>
      </c>
    </row>
    <row r="2693" spans="1:8" x14ac:dyDescent="0.25">
      <c r="A2693" s="18" t="s">
        <v>3129</v>
      </c>
      <c r="B2693" s="17" t="s">
        <v>85</v>
      </c>
      <c r="C2693" s="17" t="s">
        <v>86</v>
      </c>
      <c r="D2693" s="17" t="s">
        <v>4411</v>
      </c>
      <c r="E2693" s="17" t="s">
        <v>4422</v>
      </c>
      <c r="F2693" s="19">
        <v>200</v>
      </c>
      <c r="G2693" s="19">
        <v>0</v>
      </c>
      <c r="H2693" s="20">
        <v>200</v>
      </c>
    </row>
    <row r="2694" spans="1:8" x14ac:dyDescent="0.25">
      <c r="A2694" s="18" t="s">
        <v>3130</v>
      </c>
      <c r="B2694" s="17" t="s">
        <v>88</v>
      </c>
      <c r="C2694" s="17" t="s">
        <v>89</v>
      </c>
      <c r="D2694" s="17" t="s">
        <v>4411</v>
      </c>
      <c r="E2694" s="17" t="s">
        <v>4422</v>
      </c>
      <c r="F2694" s="19">
        <v>1600</v>
      </c>
      <c r="G2694" s="19">
        <v>1364.4</v>
      </c>
      <c r="H2694" s="20">
        <v>235.6</v>
      </c>
    </row>
    <row r="2695" spans="1:8" x14ac:dyDescent="0.25">
      <c r="A2695" s="18" t="s">
        <v>3131</v>
      </c>
      <c r="B2695" s="17" t="s">
        <v>99</v>
      </c>
      <c r="C2695" s="17" t="s">
        <v>19</v>
      </c>
      <c r="D2695" s="17" t="s">
        <v>4411</v>
      </c>
      <c r="E2695" s="17" t="s">
        <v>4422</v>
      </c>
      <c r="F2695" s="19">
        <v>28600</v>
      </c>
      <c r="G2695" s="19">
        <v>18269.3</v>
      </c>
      <c r="H2695" s="20">
        <v>10330.700000000001</v>
      </c>
    </row>
    <row r="2696" spans="1:8" x14ac:dyDescent="0.25">
      <c r="A2696" s="18" t="s">
        <v>0</v>
      </c>
      <c r="B2696" s="17" t="s">
        <v>38</v>
      </c>
      <c r="C2696" s="17" t="s">
        <v>0</v>
      </c>
      <c r="D2696" s="17" t="s">
        <v>0</v>
      </c>
      <c r="E2696" s="17" t="s">
        <v>0</v>
      </c>
      <c r="F2696" s="19">
        <f>F2695+F2694+F2693+F2692+F2691</f>
        <v>31000</v>
      </c>
      <c r="G2696" s="19">
        <f>G2695+G2694+G2693+G2692+G2691</f>
        <v>19633.7</v>
      </c>
      <c r="H2696" s="20">
        <f>H2695+H2694+H2693+H2692+H2691</f>
        <v>11366.300000000001</v>
      </c>
    </row>
    <row r="2697" spans="1:8" x14ac:dyDescent="0.25">
      <c r="A2697" s="18" t="s">
        <v>3132</v>
      </c>
      <c r="B2697" s="17" t="s">
        <v>3133</v>
      </c>
      <c r="C2697" s="17" t="s">
        <v>177</v>
      </c>
      <c r="D2697" s="17" t="s">
        <v>4411</v>
      </c>
      <c r="E2697" s="17" t="s">
        <v>4422</v>
      </c>
      <c r="F2697" s="19">
        <v>20600</v>
      </c>
      <c r="G2697" s="19">
        <v>19230</v>
      </c>
      <c r="H2697" s="20">
        <v>1370</v>
      </c>
    </row>
    <row r="2698" spans="1:8" x14ac:dyDescent="0.25">
      <c r="A2698" s="18" t="s">
        <v>0</v>
      </c>
      <c r="B2698" s="17" t="s">
        <v>42</v>
      </c>
      <c r="C2698" s="17" t="s">
        <v>0</v>
      </c>
      <c r="D2698" s="17" t="s">
        <v>0</v>
      </c>
      <c r="E2698" s="17" t="s">
        <v>0</v>
      </c>
      <c r="F2698" s="19">
        <f>F2697</f>
        <v>20600</v>
      </c>
      <c r="G2698" s="19">
        <f>G2697</f>
        <v>19230</v>
      </c>
      <c r="H2698" s="20">
        <f>H2697</f>
        <v>1370</v>
      </c>
    </row>
    <row r="2699" spans="1:8" x14ac:dyDescent="0.25">
      <c r="A2699" s="18" t="s">
        <v>0</v>
      </c>
      <c r="B2699" s="17" t="s">
        <v>43</v>
      </c>
      <c r="C2699" s="17" t="s">
        <v>0</v>
      </c>
      <c r="D2699" s="17" t="s">
        <v>0</v>
      </c>
      <c r="E2699" s="17" t="s">
        <v>0</v>
      </c>
      <c r="F2699" s="19">
        <f>F2698-F2696</f>
        <v>-10400</v>
      </c>
      <c r="G2699" s="19">
        <f>G2698-G2696</f>
        <v>-403.70000000000073</v>
      </c>
      <c r="H2699" s="20">
        <f>H2698-H2696</f>
        <v>-9996.3000000000011</v>
      </c>
    </row>
    <row r="2700" spans="1:8" x14ac:dyDescent="0.25">
      <c r="A2700" s="14" t="s">
        <v>3134</v>
      </c>
      <c r="B2700" s="15" t="s">
        <v>3135</v>
      </c>
      <c r="C2700" s="15" t="s">
        <v>0</v>
      </c>
      <c r="D2700" s="15" t="s">
        <v>0</v>
      </c>
      <c r="E2700" s="15" t="s">
        <v>0</v>
      </c>
      <c r="F2700" s="8"/>
      <c r="G2700" s="8"/>
      <c r="H2700" s="9"/>
    </row>
    <row r="2701" spans="1:8" x14ac:dyDescent="0.25">
      <c r="A2701" s="16" t="s">
        <v>3136</v>
      </c>
      <c r="B2701" s="17" t="s">
        <v>3137</v>
      </c>
      <c r="C2701" s="17" t="s">
        <v>0</v>
      </c>
      <c r="D2701" s="17" t="s">
        <v>0</v>
      </c>
      <c r="E2701" s="17" t="s">
        <v>0</v>
      </c>
      <c r="F2701" s="8"/>
      <c r="G2701" s="8"/>
      <c r="H2701" s="9"/>
    </row>
    <row r="2702" spans="1:8" x14ac:dyDescent="0.25">
      <c r="A2702" s="18" t="s">
        <v>3138</v>
      </c>
      <c r="B2702" s="17" t="s">
        <v>3139</v>
      </c>
      <c r="C2702" s="17" t="s">
        <v>79</v>
      </c>
      <c r="D2702" s="17" t="s">
        <v>4405</v>
      </c>
      <c r="E2702" s="17" t="s">
        <v>4418</v>
      </c>
      <c r="F2702" s="19">
        <v>208300</v>
      </c>
      <c r="G2702" s="19">
        <v>209972.44</v>
      </c>
      <c r="H2702" s="20">
        <v>-1672.44</v>
      </c>
    </row>
    <row r="2703" spans="1:8" x14ac:dyDescent="0.25">
      <c r="A2703" s="18" t="s">
        <v>3140</v>
      </c>
      <c r="B2703" s="17" t="s">
        <v>99</v>
      </c>
      <c r="C2703" s="17" t="s">
        <v>19</v>
      </c>
      <c r="D2703" s="17" t="s">
        <v>4405</v>
      </c>
      <c r="E2703" s="17" t="s">
        <v>4418</v>
      </c>
      <c r="F2703" s="19">
        <v>425000</v>
      </c>
      <c r="G2703" s="19">
        <v>285495.31</v>
      </c>
      <c r="H2703" s="20">
        <v>139504.69</v>
      </c>
    </row>
    <row r="2704" spans="1:8" x14ac:dyDescent="0.25">
      <c r="A2704" s="18" t="s">
        <v>0</v>
      </c>
      <c r="B2704" s="17" t="s">
        <v>38</v>
      </c>
      <c r="C2704" s="17" t="s">
        <v>0</v>
      </c>
      <c r="D2704" s="17" t="s">
        <v>0</v>
      </c>
      <c r="E2704" s="17" t="s">
        <v>0</v>
      </c>
      <c r="F2704" s="19">
        <f>F2703+F2702</f>
        <v>633300</v>
      </c>
      <c r="G2704" s="19">
        <f>G2703+G2702</f>
        <v>495467.75</v>
      </c>
      <c r="H2704" s="20">
        <f>H2703+H2702</f>
        <v>137832.25</v>
      </c>
    </row>
    <row r="2705" spans="1:8" x14ac:dyDescent="0.25">
      <c r="A2705" s="18" t="s">
        <v>3141</v>
      </c>
      <c r="B2705" s="17" t="s">
        <v>3137</v>
      </c>
      <c r="C2705" s="17" t="s">
        <v>368</v>
      </c>
      <c r="D2705" s="17" t="s">
        <v>4405</v>
      </c>
      <c r="E2705" s="17" t="s">
        <v>4418</v>
      </c>
      <c r="F2705" s="19">
        <v>10200</v>
      </c>
      <c r="G2705" s="19">
        <v>3791</v>
      </c>
      <c r="H2705" s="20">
        <v>6409</v>
      </c>
    </row>
    <row r="2706" spans="1:8" x14ac:dyDescent="0.25">
      <c r="A2706" s="18" t="s">
        <v>0</v>
      </c>
      <c r="B2706" s="17" t="s">
        <v>42</v>
      </c>
      <c r="C2706" s="17" t="s">
        <v>0</v>
      </c>
      <c r="D2706" s="17" t="s">
        <v>0</v>
      </c>
      <c r="E2706" s="17" t="s">
        <v>0</v>
      </c>
      <c r="F2706" s="19">
        <f>F2705</f>
        <v>10200</v>
      </c>
      <c r="G2706" s="19">
        <f>G2705</f>
        <v>3791</v>
      </c>
      <c r="H2706" s="20">
        <f>H2705</f>
        <v>6409</v>
      </c>
    </row>
    <row r="2707" spans="1:8" x14ac:dyDescent="0.25">
      <c r="A2707" s="18" t="s">
        <v>0</v>
      </c>
      <c r="B2707" s="17" t="s">
        <v>43</v>
      </c>
      <c r="C2707" s="17" t="s">
        <v>0</v>
      </c>
      <c r="D2707" s="17" t="s">
        <v>0</v>
      </c>
      <c r="E2707" s="17" t="s">
        <v>0</v>
      </c>
      <c r="F2707" s="19">
        <f>F2706-F2704</f>
        <v>-623100</v>
      </c>
      <c r="G2707" s="19">
        <f>G2706-G2704</f>
        <v>-491676.75</v>
      </c>
      <c r="H2707" s="20">
        <f>H2706-H2704</f>
        <v>-131423.25</v>
      </c>
    </row>
    <row r="2708" spans="1:8" x14ac:dyDescent="0.25">
      <c r="A2708" s="16" t="s">
        <v>3142</v>
      </c>
      <c r="B2708" s="17" t="s">
        <v>3143</v>
      </c>
      <c r="C2708" s="17" t="s">
        <v>0</v>
      </c>
      <c r="D2708" s="17" t="s">
        <v>0</v>
      </c>
      <c r="E2708" s="17" t="s">
        <v>0</v>
      </c>
      <c r="F2708" s="8"/>
      <c r="G2708" s="8"/>
      <c r="H2708" s="9"/>
    </row>
    <row r="2709" spans="1:8" x14ac:dyDescent="0.25">
      <c r="A2709" s="18" t="s">
        <v>3144</v>
      </c>
      <c r="B2709" s="17" t="s">
        <v>836</v>
      </c>
      <c r="C2709" s="17" t="s">
        <v>79</v>
      </c>
      <c r="D2709" s="17" t="s">
        <v>4405</v>
      </c>
      <c r="E2709" s="17" t="s">
        <v>4418</v>
      </c>
      <c r="F2709" s="19">
        <v>10000</v>
      </c>
      <c r="G2709" s="19">
        <v>3185</v>
      </c>
      <c r="H2709" s="20">
        <v>6815</v>
      </c>
    </row>
    <row r="2710" spans="1:8" x14ac:dyDescent="0.25">
      <c r="A2710" s="18" t="s">
        <v>3145</v>
      </c>
      <c r="B2710" s="17" t="s">
        <v>99</v>
      </c>
      <c r="C2710" s="17" t="s">
        <v>19</v>
      </c>
      <c r="D2710" s="17" t="s">
        <v>4405</v>
      </c>
      <c r="E2710" s="17" t="s">
        <v>4418</v>
      </c>
      <c r="F2710" s="19">
        <v>70000</v>
      </c>
      <c r="G2710" s="19">
        <v>39524.300000000003</v>
      </c>
      <c r="H2710" s="20">
        <v>30475.7</v>
      </c>
    </row>
    <row r="2711" spans="1:8" x14ac:dyDescent="0.25">
      <c r="A2711" s="18" t="s">
        <v>0</v>
      </c>
      <c r="B2711" s="17" t="s">
        <v>38</v>
      </c>
      <c r="C2711" s="17" t="s">
        <v>0</v>
      </c>
      <c r="D2711" s="17" t="s">
        <v>0</v>
      </c>
      <c r="E2711" s="17" t="s">
        <v>0</v>
      </c>
      <c r="F2711" s="19">
        <f>F2710+F2709</f>
        <v>80000</v>
      </c>
      <c r="G2711" s="19">
        <f>G2710+G2709</f>
        <v>42709.3</v>
      </c>
      <c r="H2711" s="20">
        <f>H2710+H2709</f>
        <v>37290.699999999997</v>
      </c>
    </row>
    <row r="2712" spans="1:8" x14ac:dyDescent="0.25">
      <c r="A2712" s="18" t="s">
        <v>0</v>
      </c>
      <c r="B2712" s="17" t="s">
        <v>42</v>
      </c>
      <c r="C2712" s="17" t="s">
        <v>0</v>
      </c>
      <c r="D2712" s="17" t="s">
        <v>0</v>
      </c>
      <c r="E2712" s="17" t="s">
        <v>0</v>
      </c>
      <c r="F2712" s="19">
        <f>0</f>
        <v>0</v>
      </c>
      <c r="G2712" s="19">
        <f>0</f>
        <v>0</v>
      </c>
      <c r="H2712" s="20">
        <f>0</f>
        <v>0</v>
      </c>
    </row>
    <row r="2713" spans="1:8" x14ac:dyDescent="0.25">
      <c r="A2713" s="18" t="s">
        <v>0</v>
      </c>
      <c r="B2713" s="17" t="s">
        <v>43</v>
      </c>
      <c r="C2713" s="17" t="s">
        <v>0</v>
      </c>
      <c r="D2713" s="17" t="s">
        <v>0</v>
      </c>
      <c r="E2713" s="17" t="s">
        <v>0</v>
      </c>
      <c r="F2713" s="19">
        <f>F2712-F2711</f>
        <v>-80000</v>
      </c>
      <c r="G2713" s="19">
        <f>G2712-G2711</f>
        <v>-42709.3</v>
      </c>
      <c r="H2713" s="20">
        <f>H2712-H2711</f>
        <v>-37290.699999999997</v>
      </c>
    </row>
    <row r="2714" spans="1:8" x14ac:dyDescent="0.25">
      <c r="A2714" s="16" t="s">
        <v>3146</v>
      </c>
      <c r="B2714" s="17" t="s">
        <v>3147</v>
      </c>
      <c r="C2714" s="17" t="s">
        <v>0</v>
      </c>
      <c r="D2714" s="17" t="s">
        <v>0</v>
      </c>
      <c r="E2714" s="17" t="s">
        <v>0</v>
      </c>
      <c r="F2714" s="8"/>
      <c r="G2714" s="8"/>
      <c r="H2714" s="9"/>
    </row>
    <row r="2715" spans="1:8" x14ac:dyDescent="0.25">
      <c r="A2715" s="18" t="s">
        <v>3148</v>
      </c>
      <c r="B2715" s="17" t="s">
        <v>3149</v>
      </c>
      <c r="C2715" s="17" t="s">
        <v>48</v>
      </c>
      <c r="D2715" s="17" t="s">
        <v>4405</v>
      </c>
      <c r="E2715" s="17" t="s">
        <v>4418</v>
      </c>
      <c r="F2715" s="19">
        <v>422000</v>
      </c>
      <c r="G2715" s="19">
        <v>325</v>
      </c>
      <c r="H2715" s="20">
        <v>421675</v>
      </c>
    </row>
    <row r="2716" spans="1:8" x14ac:dyDescent="0.25">
      <c r="A2716" s="18" t="s">
        <v>0</v>
      </c>
      <c r="B2716" s="17" t="s">
        <v>38</v>
      </c>
      <c r="C2716" s="17" t="s">
        <v>0</v>
      </c>
      <c r="D2716" s="17" t="s">
        <v>0</v>
      </c>
      <c r="E2716" s="17" t="s">
        <v>0</v>
      </c>
      <c r="F2716" s="19">
        <f>F2715</f>
        <v>422000</v>
      </c>
      <c r="G2716" s="19">
        <f>G2715</f>
        <v>325</v>
      </c>
      <c r="H2716" s="20">
        <f>H2715</f>
        <v>421675</v>
      </c>
    </row>
    <row r="2717" spans="1:8" x14ac:dyDescent="0.25">
      <c r="A2717" s="18" t="s">
        <v>0</v>
      </c>
      <c r="B2717" s="17" t="s">
        <v>42</v>
      </c>
      <c r="C2717" s="17" t="s">
        <v>0</v>
      </c>
      <c r="D2717" s="17" t="s">
        <v>0</v>
      </c>
      <c r="E2717" s="17" t="s">
        <v>0</v>
      </c>
      <c r="F2717" s="19">
        <f>0</f>
        <v>0</v>
      </c>
      <c r="G2717" s="19">
        <f>0</f>
        <v>0</v>
      </c>
      <c r="H2717" s="20">
        <f>0</f>
        <v>0</v>
      </c>
    </row>
    <row r="2718" spans="1:8" x14ac:dyDescent="0.25">
      <c r="A2718" s="18" t="s">
        <v>0</v>
      </c>
      <c r="B2718" s="17" t="s">
        <v>43</v>
      </c>
      <c r="C2718" s="17" t="s">
        <v>0</v>
      </c>
      <c r="D2718" s="17" t="s">
        <v>0</v>
      </c>
      <c r="E2718" s="17" t="s">
        <v>0</v>
      </c>
      <c r="F2718" s="19">
        <f>F2717-F2716</f>
        <v>-422000</v>
      </c>
      <c r="G2718" s="19">
        <f>G2717-G2716</f>
        <v>-325</v>
      </c>
      <c r="H2718" s="20">
        <f>H2717-H2716</f>
        <v>-421675</v>
      </c>
    </row>
    <row r="2719" spans="1:8" x14ac:dyDescent="0.25">
      <c r="A2719" s="16" t="s">
        <v>3150</v>
      </c>
      <c r="B2719" s="17" t="s">
        <v>3151</v>
      </c>
      <c r="C2719" s="17" t="s">
        <v>0</v>
      </c>
      <c r="D2719" s="17" t="s">
        <v>0</v>
      </c>
      <c r="E2719" s="17" t="s">
        <v>0</v>
      </c>
      <c r="F2719" s="8"/>
      <c r="G2719" s="8"/>
      <c r="H2719" s="9"/>
    </row>
    <row r="2720" spans="1:8" x14ac:dyDescent="0.25">
      <c r="A2720" s="18" t="s">
        <v>3152</v>
      </c>
      <c r="B2720" s="17" t="s">
        <v>56</v>
      </c>
      <c r="C2720" s="17" t="s">
        <v>54</v>
      </c>
      <c r="D2720" s="17" t="s">
        <v>4405</v>
      </c>
      <c r="E2720" s="17" t="s">
        <v>4412</v>
      </c>
      <c r="F2720" s="19">
        <v>115000</v>
      </c>
      <c r="G2720" s="19">
        <v>117276.36</v>
      </c>
      <c r="H2720" s="20">
        <v>-2276.36</v>
      </c>
    </row>
    <row r="2721" spans="1:8" x14ac:dyDescent="0.25">
      <c r="A2721" s="18" t="s">
        <v>3153</v>
      </c>
      <c r="B2721" s="17" t="s">
        <v>276</v>
      </c>
      <c r="C2721" s="17" t="s">
        <v>66</v>
      </c>
      <c r="D2721" s="17" t="s">
        <v>4405</v>
      </c>
      <c r="E2721" s="17" t="s">
        <v>4412</v>
      </c>
      <c r="F2721" s="19">
        <v>16300</v>
      </c>
      <c r="G2721" s="19">
        <v>13913.12</v>
      </c>
      <c r="H2721" s="20">
        <v>2386.88</v>
      </c>
    </row>
    <row r="2722" spans="1:8" x14ac:dyDescent="0.25">
      <c r="A2722" s="18" t="s">
        <v>3154</v>
      </c>
      <c r="B2722" s="17" t="s">
        <v>72</v>
      </c>
      <c r="C2722" s="17" t="s">
        <v>66</v>
      </c>
      <c r="D2722" s="17" t="s">
        <v>4405</v>
      </c>
      <c r="E2722" s="17" t="s">
        <v>4412</v>
      </c>
      <c r="F2722" s="19">
        <v>2800</v>
      </c>
      <c r="G2722" s="19">
        <v>2755.81</v>
      </c>
      <c r="H2722" s="20">
        <v>44.19</v>
      </c>
    </row>
    <row r="2723" spans="1:8" x14ac:dyDescent="0.25">
      <c r="A2723" s="18" t="s">
        <v>3155</v>
      </c>
      <c r="B2723" s="17" t="s">
        <v>74</v>
      </c>
      <c r="C2723" s="17" t="s">
        <v>66</v>
      </c>
      <c r="D2723" s="17" t="s">
        <v>4405</v>
      </c>
      <c r="E2723" s="17" t="s">
        <v>4412</v>
      </c>
      <c r="F2723" s="19">
        <v>26000</v>
      </c>
      <c r="G2723" s="19">
        <v>24375.79</v>
      </c>
      <c r="H2723" s="20">
        <v>1624.21</v>
      </c>
    </row>
    <row r="2724" spans="1:8" x14ac:dyDescent="0.25">
      <c r="A2724" s="18" t="s">
        <v>3156</v>
      </c>
      <c r="B2724" s="17" t="s">
        <v>3157</v>
      </c>
      <c r="C2724" s="17" t="s">
        <v>250</v>
      </c>
      <c r="D2724" s="17" t="s">
        <v>4405</v>
      </c>
      <c r="E2724" s="17" t="s">
        <v>4437</v>
      </c>
      <c r="F2724" s="19">
        <v>1630000</v>
      </c>
      <c r="G2724" s="19">
        <v>1265000</v>
      </c>
      <c r="H2724" s="20">
        <v>365000</v>
      </c>
    </row>
    <row r="2725" spans="1:8" x14ac:dyDescent="0.25">
      <c r="A2725" s="18" t="s">
        <v>3158</v>
      </c>
      <c r="B2725" s="17" t="s">
        <v>3159</v>
      </c>
      <c r="C2725" s="17" t="s">
        <v>243</v>
      </c>
      <c r="D2725" s="17" t="s">
        <v>4405</v>
      </c>
      <c r="E2725" s="17" t="s">
        <v>4437</v>
      </c>
      <c r="F2725" s="19">
        <v>10000</v>
      </c>
      <c r="G2725" s="19">
        <v>8500</v>
      </c>
      <c r="H2725" s="20">
        <v>1500</v>
      </c>
    </row>
    <row r="2726" spans="1:8" x14ac:dyDescent="0.25">
      <c r="A2726" s="18" t="s">
        <v>3160</v>
      </c>
      <c r="B2726" s="17" t="s">
        <v>27</v>
      </c>
      <c r="C2726" s="17" t="s">
        <v>66</v>
      </c>
      <c r="D2726" s="17" t="s">
        <v>4405</v>
      </c>
      <c r="E2726" s="17" t="s">
        <v>4412</v>
      </c>
      <c r="F2726" s="19">
        <v>1300</v>
      </c>
      <c r="G2726" s="19">
        <v>1270.32</v>
      </c>
      <c r="H2726" s="20">
        <v>29.68</v>
      </c>
    </row>
    <row r="2727" spans="1:8" x14ac:dyDescent="0.25">
      <c r="A2727" s="18" t="s">
        <v>0</v>
      </c>
      <c r="B2727" s="17" t="s">
        <v>38</v>
      </c>
      <c r="C2727" s="17" t="s">
        <v>0</v>
      </c>
      <c r="D2727" s="17" t="s">
        <v>0</v>
      </c>
      <c r="E2727" s="17" t="s">
        <v>0</v>
      </c>
      <c r="F2727" s="19">
        <f>F2726+F2725+F2724+F2723+F2722+F2721+F2720</f>
        <v>1801400</v>
      </c>
      <c r="G2727" s="19">
        <f>G2726+G2725+G2724+G2723+G2722+G2721+G2720</f>
        <v>1433091.4000000004</v>
      </c>
      <c r="H2727" s="20">
        <f>H2726+H2725+H2724+H2723+H2722+H2721+H2720</f>
        <v>368308.60000000003</v>
      </c>
    </row>
    <row r="2728" spans="1:8" x14ac:dyDescent="0.25">
      <c r="A2728" s="18" t="s">
        <v>0</v>
      </c>
      <c r="B2728" s="17" t="s">
        <v>42</v>
      </c>
      <c r="C2728" s="17" t="s">
        <v>0</v>
      </c>
      <c r="D2728" s="17" t="s">
        <v>0</v>
      </c>
      <c r="E2728" s="17" t="s">
        <v>0</v>
      </c>
      <c r="F2728" s="19">
        <f>0</f>
        <v>0</v>
      </c>
      <c r="G2728" s="19">
        <f>0</f>
        <v>0</v>
      </c>
      <c r="H2728" s="20">
        <f>0</f>
        <v>0</v>
      </c>
    </row>
    <row r="2729" spans="1:8" x14ac:dyDescent="0.25">
      <c r="A2729" s="18" t="s">
        <v>0</v>
      </c>
      <c r="B2729" s="17" t="s">
        <v>43</v>
      </c>
      <c r="C2729" s="17" t="s">
        <v>0</v>
      </c>
      <c r="D2729" s="17" t="s">
        <v>0</v>
      </c>
      <c r="E2729" s="17" t="s">
        <v>0</v>
      </c>
      <c r="F2729" s="19">
        <f>F2728-F2727</f>
        <v>-1801400</v>
      </c>
      <c r="G2729" s="19">
        <f>G2728-G2727</f>
        <v>-1433091.4000000004</v>
      </c>
      <c r="H2729" s="20">
        <f>H2728-H2727</f>
        <v>-368308.60000000003</v>
      </c>
    </row>
    <row r="2730" spans="1:8" x14ac:dyDescent="0.25">
      <c r="A2730" s="16" t="s">
        <v>3161</v>
      </c>
      <c r="B2730" s="17" t="s">
        <v>817</v>
      </c>
      <c r="C2730" s="17" t="s">
        <v>0</v>
      </c>
      <c r="D2730" s="17" t="s">
        <v>0</v>
      </c>
      <c r="E2730" s="17" t="s">
        <v>0</v>
      </c>
      <c r="F2730" s="8"/>
      <c r="G2730" s="8"/>
      <c r="H2730" s="9"/>
    </row>
    <row r="2731" spans="1:8" x14ac:dyDescent="0.25">
      <c r="A2731" s="18" t="s">
        <v>3162</v>
      </c>
      <c r="B2731" s="17" t="s">
        <v>101</v>
      </c>
      <c r="C2731" s="17" t="s">
        <v>19</v>
      </c>
      <c r="D2731" s="17" t="s">
        <v>4405</v>
      </c>
      <c r="E2731" s="17" t="s">
        <v>4418</v>
      </c>
      <c r="F2731" s="19">
        <v>30000</v>
      </c>
      <c r="G2731" s="19">
        <v>11334.4</v>
      </c>
      <c r="H2731" s="20">
        <v>18665.599999999999</v>
      </c>
    </row>
    <row r="2732" spans="1:8" x14ac:dyDescent="0.25">
      <c r="A2732" s="18" t="s">
        <v>0</v>
      </c>
      <c r="B2732" s="17" t="s">
        <v>38</v>
      </c>
      <c r="C2732" s="17" t="s">
        <v>0</v>
      </c>
      <c r="D2732" s="17" t="s">
        <v>0</v>
      </c>
      <c r="E2732" s="17" t="s">
        <v>0</v>
      </c>
      <c r="F2732" s="19">
        <f>F2731</f>
        <v>30000</v>
      </c>
      <c r="G2732" s="19">
        <f>G2731</f>
        <v>11334.4</v>
      </c>
      <c r="H2732" s="20">
        <f>H2731</f>
        <v>18665.599999999999</v>
      </c>
    </row>
    <row r="2733" spans="1:8" x14ac:dyDescent="0.25">
      <c r="A2733" s="18" t="s">
        <v>0</v>
      </c>
      <c r="B2733" s="17" t="s">
        <v>42</v>
      </c>
      <c r="C2733" s="17" t="s">
        <v>0</v>
      </c>
      <c r="D2733" s="17" t="s">
        <v>0</v>
      </c>
      <c r="E2733" s="17" t="s">
        <v>0</v>
      </c>
      <c r="F2733" s="19">
        <f>0</f>
        <v>0</v>
      </c>
      <c r="G2733" s="19">
        <f>0</f>
        <v>0</v>
      </c>
      <c r="H2733" s="20">
        <f>0</f>
        <v>0</v>
      </c>
    </row>
    <row r="2734" spans="1:8" x14ac:dyDescent="0.25">
      <c r="A2734" s="18" t="s">
        <v>0</v>
      </c>
      <c r="B2734" s="17" t="s">
        <v>43</v>
      </c>
      <c r="C2734" s="17" t="s">
        <v>0</v>
      </c>
      <c r="D2734" s="17" t="s">
        <v>0</v>
      </c>
      <c r="E2734" s="17" t="s">
        <v>0</v>
      </c>
      <c r="F2734" s="19">
        <f>F2733-F2732</f>
        <v>-30000</v>
      </c>
      <c r="G2734" s="19">
        <f>G2733-G2732</f>
        <v>-11334.4</v>
      </c>
      <c r="H2734" s="20">
        <f>H2733-H2732</f>
        <v>-18665.599999999999</v>
      </c>
    </row>
    <row r="2735" spans="1:8" x14ac:dyDescent="0.25">
      <c r="A2735" s="14" t="s">
        <v>3163</v>
      </c>
      <c r="B2735" s="15" t="s">
        <v>1076</v>
      </c>
      <c r="C2735" s="15" t="s">
        <v>0</v>
      </c>
      <c r="D2735" s="15" t="s">
        <v>0</v>
      </c>
      <c r="E2735" s="15" t="s">
        <v>0</v>
      </c>
      <c r="F2735" s="8"/>
      <c r="G2735" s="8"/>
      <c r="H2735" s="9"/>
    </row>
    <row r="2736" spans="1:8" x14ac:dyDescent="0.25">
      <c r="A2736" s="16" t="s">
        <v>3164</v>
      </c>
      <c r="B2736" s="17" t="s">
        <v>3165</v>
      </c>
      <c r="C2736" s="17" t="s">
        <v>0</v>
      </c>
      <c r="D2736" s="17" t="s">
        <v>0</v>
      </c>
      <c r="E2736" s="17" t="s">
        <v>0</v>
      </c>
      <c r="F2736" s="8"/>
      <c r="G2736" s="8"/>
      <c r="H2736" s="9"/>
    </row>
    <row r="2737" spans="1:8" x14ac:dyDescent="0.25">
      <c r="A2737" s="18" t="s">
        <v>3166</v>
      </c>
      <c r="B2737" s="17" t="s">
        <v>99</v>
      </c>
      <c r="C2737" s="17" t="s">
        <v>19</v>
      </c>
      <c r="D2737" s="17" t="s">
        <v>4405</v>
      </c>
      <c r="E2737" s="17" t="s">
        <v>1073</v>
      </c>
      <c r="F2737" s="19">
        <v>38000</v>
      </c>
      <c r="G2737" s="19">
        <v>32300</v>
      </c>
      <c r="H2737" s="20">
        <v>5700</v>
      </c>
    </row>
    <row r="2738" spans="1:8" x14ac:dyDescent="0.25">
      <c r="A2738" s="18" t="s">
        <v>3167</v>
      </c>
      <c r="B2738" s="17" t="s">
        <v>101</v>
      </c>
      <c r="C2738" s="17" t="s">
        <v>19</v>
      </c>
      <c r="D2738" s="17" t="s">
        <v>4405</v>
      </c>
      <c r="E2738" s="17" t="s">
        <v>1073</v>
      </c>
      <c r="F2738" s="19">
        <v>2000</v>
      </c>
      <c r="G2738" s="19">
        <v>1382.42</v>
      </c>
      <c r="H2738" s="20">
        <v>617.58000000000004</v>
      </c>
    </row>
    <row r="2739" spans="1:8" x14ac:dyDescent="0.25">
      <c r="A2739" s="18" t="s">
        <v>0</v>
      </c>
      <c r="B2739" s="17" t="s">
        <v>38</v>
      </c>
      <c r="C2739" s="17" t="s">
        <v>0</v>
      </c>
      <c r="D2739" s="17" t="s">
        <v>0</v>
      </c>
      <c r="E2739" s="17" t="s">
        <v>0</v>
      </c>
      <c r="F2739" s="19">
        <f>F2738+F2737</f>
        <v>40000</v>
      </c>
      <c r="G2739" s="19">
        <f>G2738+G2737</f>
        <v>33682.42</v>
      </c>
      <c r="H2739" s="20">
        <f>H2738+H2737</f>
        <v>6317.58</v>
      </c>
    </row>
    <row r="2740" spans="1:8" x14ac:dyDescent="0.25">
      <c r="A2740" s="18" t="s">
        <v>3168</v>
      </c>
      <c r="B2740" s="17" t="s">
        <v>3169</v>
      </c>
      <c r="C2740" s="17" t="s">
        <v>261</v>
      </c>
      <c r="D2740" s="17" t="s">
        <v>4405</v>
      </c>
      <c r="E2740" s="17" t="s">
        <v>1073</v>
      </c>
      <c r="F2740" s="19">
        <v>1500</v>
      </c>
      <c r="G2740" s="19">
        <v>2400</v>
      </c>
      <c r="H2740" s="20">
        <v>-900</v>
      </c>
    </row>
    <row r="2741" spans="1:8" x14ac:dyDescent="0.25">
      <c r="A2741" s="18" t="s">
        <v>0</v>
      </c>
      <c r="B2741" s="17" t="s">
        <v>42</v>
      </c>
      <c r="C2741" s="17" t="s">
        <v>0</v>
      </c>
      <c r="D2741" s="17" t="s">
        <v>0</v>
      </c>
      <c r="E2741" s="17" t="s">
        <v>0</v>
      </c>
      <c r="F2741" s="19">
        <f>F2740</f>
        <v>1500</v>
      </c>
      <c r="G2741" s="19">
        <f>G2740</f>
        <v>2400</v>
      </c>
      <c r="H2741" s="20">
        <f>H2740</f>
        <v>-900</v>
      </c>
    </row>
    <row r="2742" spans="1:8" x14ac:dyDescent="0.25">
      <c r="A2742" s="18" t="s">
        <v>0</v>
      </c>
      <c r="B2742" s="17" t="s">
        <v>43</v>
      </c>
      <c r="C2742" s="17" t="s">
        <v>0</v>
      </c>
      <c r="D2742" s="17" t="s">
        <v>0</v>
      </c>
      <c r="E2742" s="17" t="s">
        <v>0</v>
      </c>
      <c r="F2742" s="19">
        <f>F2741-F2739</f>
        <v>-38500</v>
      </c>
      <c r="G2742" s="19">
        <f>G2741-G2739</f>
        <v>-31282.42</v>
      </c>
      <c r="H2742" s="20">
        <f>H2741-H2739</f>
        <v>-7217.58</v>
      </c>
    </row>
    <row r="2743" spans="1:8" x14ac:dyDescent="0.25">
      <c r="A2743" s="16" t="s">
        <v>3170</v>
      </c>
      <c r="B2743" s="17" t="s">
        <v>984</v>
      </c>
      <c r="C2743" s="17" t="s">
        <v>0</v>
      </c>
      <c r="D2743" s="17" t="s">
        <v>0</v>
      </c>
      <c r="E2743" s="17" t="s">
        <v>0</v>
      </c>
      <c r="F2743" s="8"/>
      <c r="G2743" s="8"/>
      <c r="H2743" s="9"/>
    </row>
    <row r="2744" spans="1:8" x14ac:dyDescent="0.25">
      <c r="A2744" s="18" t="s">
        <v>3171</v>
      </c>
      <c r="B2744" s="17" t="s">
        <v>836</v>
      </c>
      <c r="C2744" s="17" t="s">
        <v>79</v>
      </c>
      <c r="D2744" s="17" t="s">
        <v>4405</v>
      </c>
      <c r="E2744" s="17" t="s">
        <v>4418</v>
      </c>
      <c r="F2744" s="19">
        <v>3000</v>
      </c>
      <c r="G2744" s="19">
        <v>160.80000000000001</v>
      </c>
      <c r="H2744" s="20">
        <v>2839.2</v>
      </c>
    </row>
    <row r="2745" spans="1:8" x14ac:dyDescent="0.25">
      <c r="A2745" s="18" t="s">
        <v>3172</v>
      </c>
      <c r="B2745" s="17" t="s">
        <v>91</v>
      </c>
      <c r="C2745" s="17" t="s">
        <v>92</v>
      </c>
      <c r="D2745" s="17" t="s">
        <v>4405</v>
      </c>
      <c r="E2745" s="17" t="s">
        <v>4418</v>
      </c>
      <c r="F2745" s="19">
        <v>1000</v>
      </c>
      <c r="G2745" s="19">
        <v>0</v>
      </c>
      <c r="H2745" s="20">
        <v>1000</v>
      </c>
    </row>
    <row r="2746" spans="1:8" x14ac:dyDescent="0.25">
      <c r="A2746" s="18" t="s">
        <v>3173</v>
      </c>
      <c r="B2746" s="17" t="s">
        <v>1939</v>
      </c>
      <c r="C2746" s="17" t="s">
        <v>95</v>
      </c>
      <c r="D2746" s="17" t="s">
        <v>4405</v>
      </c>
      <c r="E2746" s="17" t="s">
        <v>4418</v>
      </c>
      <c r="F2746" s="19">
        <v>400</v>
      </c>
      <c r="G2746" s="19">
        <v>0</v>
      </c>
      <c r="H2746" s="20">
        <v>400</v>
      </c>
    </row>
    <row r="2747" spans="1:8" x14ac:dyDescent="0.25">
      <c r="A2747" s="18" t="s">
        <v>3174</v>
      </c>
      <c r="B2747" s="17" t="s">
        <v>3175</v>
      </c>
      <c r="C2747" s="17" t="s">
        <v>19</v>
      </c>
      <c r="D2747" s="17" t="s">
        <v>4405</v>
      </c>
      <c r="E2747" s="17" t="s">
        <v>4418</v>
      </c>
      <c r="F2747" s="19">
        <v>20000</v>
      </c>
      <c r="G2747" s="19">
        <v>3203.34</v>
      </c>
      <c r="H2747" s="20">
        <v>16796.66</v>
      </c>
    </row>
    <row r="2748" spans="1:8" x14ac:dyDescent="0.25">
      <c r="A2748" s="18" t="s">
        <v>3176</v>
      </c>
      <c r="B2748" s="17" t="s">
        <v>3177</v>
      </c>
      <c r="C2748" s="17" t="s">
        <v>243</v>
      </c>
      <c r="D2748" s="17" t="s">
        <v>4405</v>
      </c>
      <c r="E2748" s="17" t="s">
        <v>4418</v>
      </c>
      <c r="F2748" s="19">
        <v>911900</v>
      </c>
      <c r="G2748" s="19">
        <v>349500</v>
      </c>
      <c r="H2748" s="20">
        <v>562400</v>
      </c>
    </row>
    <row r="2749" spans="1:8" x14ac:dyDescent="0.25">
      <c r="A2749" s="18" t="s">
        <v>0</v>
      </c>
      <c r="B2749" s="17" t="s">
        <v>38</v>
      </c>
      <c r="C2749" s="17" t="s">
        <v>0</v>
      </c>
      <c r="D2749" s="17" t="s">
        <v>0</v>
      </c>
      <c r="E2749" s="17" t="s">
        <v>0</v>
      </c>
      <c r="F2749" s="19">
        <f>F2748+F2747+F2746+F2745+F2744</f>
        <v>936300</v>
      </c>
      <c r="G2749" s="19">
        <f>G2748+G2747+G2746+G2745+G2744</f>
        <v>352864.14</v>
      </c>
      <c r="H2749" s="20">
        <f>H2748+H2747+H2746+H2745+H2744</f>
        <v>583435.86</v>
      </c>
    </row>
    <row r="2750" spans="1:8" x14ac:dyDescent="0.25">
      <c r="A2750" s="18" t="s">
        <v>3178</v>
      </c>
      <c r="B2750" s="17" t="s">
        <v>3179</v>
      </c>
      <c r="C2750" s="17" t="s">
        <v>368</v>
      </c>
      <c r="D2750" s="17" t="s">
        <v>4405</v>
      </c>
      <c r="E2750" s="17" t="s">
        <v>4418</v>
      </c>
      <c r="F2750" s="19">
        <v>500</v>
      </c>
      <c r="G2750" s="19">
        <v>0</v>
      </c>
      <c r="H2750" s="20">
        <v>500</v>
      </c>
    </row>
    <row r="2751" spans="1:8" x14ac:dyDescent="0.25">
      <c r="A2751" s="18" t="s">
        <v>0</v>
      </c>
      <c r="B2751" s="17" t="s">
        <v>42</v>
      </c>
      <c r="C2751" s="17" t="s">
        <v>0</v>
      </c>
      <c r="D2751" s="17" t="s">
        <v>0</v>
      </c>
      <c r="E2751" s="17" t="s">
        <v>0</v>
      </c>
      <c r="F2751" s="19">
        <f>F2750</f>
        <v>500</v>
      </c>
      <c r="G2751" s="19">
        <f>G2750</f>
        <v>0</v>
      </c>
      <c r="H2751" s="20">
        <f>H2750</f>
        <v>500</v>
      </c>
    </row>
    <row r="2752" spans="1:8" x14ac:dyDescent="0.25">
      <c r="A2752" s="18" t="s">
        <v>0</v>
      </c>
      <c r="B2752" s="17" t="s">
        <v>43</v>
      </c>
      <c r="C2752" s="17" t="s">
        <v>0</v>
      </c>
      <c r="D2752" s="17" t="s">
        <v>0</v>
      </c>
      <c r="E2752" s="17" t="s">
        <v>0</v>
      </c>
      <c r="F2752" s="19">
        <f>F2751-F2749</f>
        <v>-935800</v>
      </c>
      <c r="G2752" s="19">
        <f>G2751-G2749</f>
        <v>-352864.14</v>
      </c>
      <c r="H2752" s="20">
        <f>H2751-H2749</f>
        <v>-582935.86</v>
      </c>
    </row>
    <row r="2753" spans="1:8" x14ac:dyDescent="0.25">
      <c r="A2753" s="12" t="s">
        <v>3180</v>
      </c>
      <c r="B2753" s="13" t="s">
        <v>3181</v>
      </c>
      <c r="C2753" s="13" t="s">
        <v>0</v>
      </c>
      <c r="D2753" s="13" t="s">
        <v>0</v>
      </c>
      <c r="E2753" s="13" t="s">
        <v>0</v>
      </c>
      <c r="F2753" s="8"/>
      <c r="G2753" s="8"/>
      <c r="H2753" s="9"/>
    </row>
    <row r="2754" spans="1:8" x14ac:dyDescent="0.25">
      <c r="A2754" s="14" t="s">
        <v>3182</v>
      </c>
      <c r="B2754" s="15" t="s">
        <v>3183</v>
      </c>
      <c r="C2754" s="15" t="s">
        <v>0</v>
      </c>
      <c r="D2754" s="15" t="s">
        <v>0</v>
      </c>
      <c r="E2754" s="15" t="s">
        <v>0</v>
      </c>
      <c r="F2754" s="8"/>
      <c r="G2754" s="8"/>
      <c r="H2754" s="9"/>
    </row>
    <row r="2755" spans="1:8" x14ac:dyDescent="0.25">
      <c r="A2755" s="16" t="s">
        <v>3184</v>
      </c>
      <c r="B2755" s="17" t="s">
        <v>3183</v>
      </c>
      <c r="C2755" s="17" t="s">
        <v>0</v>
      </c>
      <c r="D2755" s="17" t="s">
        <v>0</v>
      </c>
      <c r="E2755" s="17" t="s">
        <v>0</v>
      </c>
      <c r="F2755" s="8"/>
      <c r="G2755" s="8"/>
      <c r="H2755" s="9"/>
    </row>
    <row r="2756" spans="1:8" x14ac:dyDescent="0.25">
      <c r="A2756" s="18" t="s">
        <v>3185</v>
      </c>
      <c r="B2756" s="17" t="s">
        <v>88</v>
      </c>
      <c r="C2756" s="17" t="s">
        <v>89</v>
      </c>
      <c r="D2756" s="17" t="s">
        <v>4409</v>
      </c>
      <c r="E2756" s="17" t="s">
        <v>4423</v>
      </c>
      <c r="F2756" s="19">
        <v>136800</v>
      </c>
      <c r="G2756" s="19">
        <v>167200.51</v>
      </c>
      <c r="H2756" s="20">
        <v>-30400.51</v>
      </c>
    </row>
    <row r="2757" spans="1:8" x14ac:dyDescent="0.25">
      <c r="A2757" s="18" t="s">
        <v>3186</v>
      </c>
      <c r="B2757" s="17" t="s">
        <v>3187</v>
      </c>
      <c r="C2757" s="17" t="s">
        <v>48</v>
      </c>
      <c r="D2757" s="17" t="s">
        <v>4409</v>
      </c>
      <c r="E2757" s="17" t="s">
        <v>4423</v>
      </c>
      <c r="F2757" s="19">
        <v>20000</v>
      </c>
      <c r="G2757" s="19">
        <v>0</v>
      </c>
      <c r="H2757" s="20">
        <v>20000</v>
      </c>
    </row>
    <row r="2758" spans="1:8" x14ac:dyDescent="0.25">
      <c r="A2758" s="18" t="s">
        <v>3188</v>
      </c>
      <c r="B2758" s="17" t="s">
        <v>107</v>
      </c>
      <c r="C2758" s="17" t="s">
        <v>19</v>
      </c>
      <c r="D2758" s="17" t="s">
        <v>4409</v>
      </c>
      <c r="E2758" s="17" t="s">
        <v>4423</v>
      </c>
      <c r="F2758" s="19">
        <v>222400</v>
      </c>
      <c r="G2758" s="19">
        <v>227195.01</v>
      </c>
      <c r="H2758" s="20">
        <v>-4795.01</v>
      </c>
    </row>
    <row r="2759" spans="1:8" x14ac:dyDescent="0.25">
      <c r="A2759" s="18" t="s">
        <v>3189</v>
      </c>
      <c r="B2759" s="17" t="s">
        <v>3190</v>
      </c>
      <c r="C2759" s="17" t="s">
        <v>48</v>
      </c>
      <c r="D2759" s="17" t="s">
        <v>4409</v>
      </c>
      <c r="E2759" s="17" t="s">
        <v>4423</v>
      </c>
      <c r="F2759" s="19">
        <v>181100</v>
      </c>
      <c r="G2759" s="19">
        <v>1116062.92</v>
      </c>
      <c r="H2759" s="20">
        <v>-934962.92</v>
      </c>
    </row>
    <row r="2760" spans="1:8" x14ac:dyDescent="0.25">
      <c r="A2760" s="18" t="s">
        <v>3191</v>
      </c>
      <c r="B2760" s="17" t="s">
        <v>3192</v>
      </c>
      <c r="C2760" s="17" t="s">
        <v>19</v>
      </c>
      <c r="D2760" s="17" t="s">
        <v>4409</v>
      </c>
      <c r="E2760" s="17" t="s">
        <v>4423</v>
      </c>
      <c r="F2760" s="19">
        <v>30000</v>
      </c>
      <c r="G2760" s="19">
        <v>9618.69</v>
      </c>
      <c r="H2760" s="20">
        <v>20381.310000000001</v>
      </c>
    </row>
    <row r="2761" spans="1:8" x14ac:dyDescent="0.25">
      <c r="A2761" s="18" t="s">
        <v>0</v>
      </c>
      <c r="B2761" s="17" t="s">
        <v>38</v>
      </c>
      <c r="C2761" s="17" t="s">
        <v>0</v>
      </c>
      <c r="D2761" s="17" t="s">
        <v>0</v>
      </c>
      <c r="E2761" s="17" t="s">
        <v>0</v>
      </c>
      <c r="F2761" s="19">
        <f>F2760+F2759+F2758+F2757+F2756</f>
        <v>590300</v>
      </c>
      <c r="G2761" s="19">
        <f>G2760+G2759+G2758+G2757+G2756</f>
        <v>1520077.13</v>
      </c>
      <c r="H2761" s="20">
        <f>H2760+H2759+H2758+H2757+H2756</f>
        <v>-929777.13</v>
      </c>
    </row>
    <row r="2762" spans="1:8" x14ac:dyDescent="0.25">
      <c r="A2762" s="18" t="s">
        <v>3193</v>
      </c>
      <c r="B2762" s="17" t="s">
        <v>380</v>
      </c>
      <c r="C2762" s="17" t="s">
        <v>261</v>
      </c>
      <c r="D2762" s="17" t="s">
        <v>4409</v>
      </c>
      <c r="E2762" s="17" t="s">
        <v>4423</v>
      </c>
      <c r="F2762" s="19">
        <v>100</v>
      </c>
      <c r="G2762" s="19">
        <v>0</v>
      </c>
      <c r="H2762" s="20">
        <v>100</v>
      </c>
    </row>
    <row r="2763" spans="1:8" x14ac:dyDescent="0.25">
      <c r="A2763" s="18" t="s">
        <v>0</v>
      </c>
      <c r="B2763" s="17" t="s">
        <v>42</v>
      </c>
      <c r="C2763" s="17" t="s">
        <v>0</v>
      </c>
      <c r="D2763" s="17" t="s">
        <v>0</v>
      </c>
      <c r="E2763" s="17" t="s">
        <v>0</v>
      </c>
      <c r="F2763" s="19">
        <f>F2762</f>
        <v>100</v>
      </c>
      <c r="G2763" s="19">
        <f>G2762</f>
        <v>0</v>
      </c>
      <c r="H2763" s="20">
        <f>H2762</f>
        <v>100</v>
      </c>
    </row>
    <row r="2764" spans="1:8" x14ac:dyDescent="0.25">
      <c r="A2764" s="18" t="s">
        <v>0</v>
      </c>
      <c r="B2764" s="17" t="s">
        <v>43</v>
      </c>
      <c r="C2764" s="17" t="s">
        <v>0</v>
      </c>
      <c r="D2764" s="17" t="s">
        <v>0</v>
      </c>
      <c r="E2764" s="17" t="s">
        <v>0</v>
      </c>
      <c r="F2764" s="19">
        <f>F2763-F2761</f>
        <v>-590200</v>
      </c>
      <c r="G2764" s="19">
        <f>G2763-G2761</f>
        <v>-1520077.13</v>
      </c>
      <c r="H2764" s="20">
        <f>H2763-H2761</f>
        <v>929877.13</v>
      </c>
    </row>
    <row r="2765" spans="1:8" x14ac:dyDescent="0.25">
      <c r="A2765" s="16" t="s">
        <v>3194</v>
      </c>
      <c r="B2765" s="17" t="s">
        <v>3195</v>
      </c>
      <c r="C2765" s="17" t="s">
        <v>0</v>
      </c>
      <c r="D2765" s="17" t="s">
        <v>0</v>
      </c>
      <c r="E2765" s="17" t="s">
        <v>0</v>
      </c>
      <c r="F2765" s="8"/>
      <c r="G2765" s="8"/>
      <c r="H2765" s="9"/>
    </row>
    <row r="2766" spans="1:8" x14ac:dyDescent="0.25">
      <c r="A2766" s="18" t="s">
        <v>3196</v>
      </c>
      <c r="B2766" s="17" t="s">
        <v>3197</v>
      </c>
      <c r="C2766" s="17" t="s">
        <v>89</v>
      </c>
      <c r="D2766" s="17" t="s">
        <v>4409</v>
      </c>
      <c r="E2766" s="17" t="s">
        <v>4423</v>
      </c>
      <c r="F2766" s="19">
        <v>1567700</v>
      </c>
      <c r="G2766" s="19">
        <v>1762029.92</v>
      </c>
      <c r="H2766" s="20">
        <v>-194329.92</v>
      </c>
    </row>
    <row r="2767" spans="1:8" x14ac:dyDescent="0.25">
      <c r="A2767" s="18" t="s">
        <v>3198</v>
      </c>
      <c r="B2767" s="17" t="s">
        <v>3199</v>
      </c>
      <c r="C2767" s="17" t="s">
        <v>475</v>
      </c>
      <c r="D2767" s="17" t="s">
        <v>4409</v>
      </c>
      <c r="E2767" s="17" t="s">
        <v>4423</v>
      </c>
      <c r="F2767" s="19">
        <v>1433000</v>
      </c>
      <c r="G2767" s="19">
        <v>1139972.49</v>
      </c>
      <c r="H2767" s="20">
        <v>293027.51</v>
      </c>
    </row>
    <row r="2768" spans="1:8" x14ac:dyDescent="0.25">
      <c r="A2768" s="18" t="s">
        <v>3200</v>
      </c>
      <c r="B2768" s="17" t="s">
        <v>3201</v>
      </c>
      <c r="C2768" s="17" t="s">
        <v>243</v>
      </c>
      <c r="D2768" s="17" t="s">
        <v>4409</v>
      </c>
      <c r="E2768" s="17" t="s">
        <v>4423</v>
      </c>
      <c r="F2768" s="19">
        <v>7500</v>
      </c>
      <c r="G2768" s="19">
        <v>6330</v>
      </c>
      <c r="H2768" s="20">
        <v>1170</v>
      </c>
    </row>
    <row r="2769" spans="1:8" x14ac:dyDescent="0.25">
      <c r="A2769" s="18" t="s">
        <v>0</v>
      </c>
      <c r="B2769" s="17" t="s">
        <v>38</v>
      </c>
      <c r="C2769" s="17" t="s">
        <v>0</v>
      </c>
      <c r="D2769" s="17" t="s">
        <v>0</v>
      </c>
      <c r="E2769" s="17" t="s">
        <v>0</v>
      </c>
      <c r="F2769" s="19">
        <f>F2768+F2767+F2766</f>
        <v>3008200</v>
      </c>
      <c r="G2769" s="19">
        <f>G2768+G2767+G2766</f>
        <v>2908332.41</v>
      </c>
      <c r="H2769" s="20">
        <f>H2768+H2767+H2766</f>
        <v>99867.59</v>
      </c>
    </row>
    <row r="2770" spans="1:8" x14ac:dyDescent="0.25">
      <c r="A2770" s="18" t="s">
        <v>0</v>
      </c>
      <c r="B2770" s="17" t="s">
        <v>42</v>
      </c>
      <c r="C2770" s="17" t="s">
        <v>0</v>
      </c>
      <c r="D2770" s="17" t="s">
        <v>0</v>
      </c>
      <c r="E2770" s="17" t="s">
        <v>0</v>
      </c>
      <c r="F2770" s="19">
        <f>0</f>
        <v>0</v>
      </c>
      <c r="G2770" s="19">
        <f>0</f>
        <v>0</v>
      </c>
      <c r="H2770" s="20">
        <f>0</f>
        <v>0</v>
      </c>
    </row>
    <row r="2771" spans="1:8" x14ac:dyDescent="0.25">
      <c r="A2771" s="18" t="s">
        <v>0</v>
      </c>
      <c r="B2771" s="17" t="s">
        <v>43</v>
      </c>
      <c r="C2771" s="17" t="s">
        <v>0</v>
      </c>
      <c r="D2771" s="17" t="s">
        <v>0</v>
      </c>
      <c r="E2771" s="17" t="s">
        <v>0</v>
      </c>
      <c r="F2771" s="19">
        <f>F2770-F2769</f>
        <v>-3008200</v>
      </c>
      <c r="G2771" s="19">
        <f>G2770-G2769</f>
        <v>-2908332.41</v>
      </c>
      <c r="H2771" s="20">
        <f>H2770-H2769</f>
        <v>-99867.59</v>
      </c>
    </row>
    <row r="2772" spans="1:8" x14ac:dyDescent="0.25">
      <c r="A2772" s="16" t="s">
        <v>3202</v>
      </c>
      <c r="B2772" s="17" t="s">
        <v>3203</v>
      </c>
      <c r="C2772" s="17" t="s">
        <v>0</v>
      </c>
      <c r="D2772" s="17" t="s">
        <v>0</v>
      </c>
      <c r="E2772" s="17" t="s">
        <v>0</v>
      </c>
      <c r="F2772" s="8"/>
      <c r="G2772" s="8"/>
      <c r="H2772" s="9"/>
    </row>
    <row r="2773" spans="1:8" x14ac:dyDescent="0.25">
      <c r="A2773" s="18" t="s">
        <v>3204</v>
      </c>
      <c r="B2773" s="17" t="s">
        <v>3205</v>
      </c>
      <c r="C2773" s="17" t="s">
        <v>89</v>
      </c>
      <c r="D2773" s="17" t="s">
        <v>4409</v>
      </c>
      <c r="E2773" s="17" t="s">
        <v>4418</v>
      </c>
      <c r="F2773" s="19">
        <v>995000</v>
      </c>
      <c r="G2773" s="19">
        <v>1116130</v>
      </c>
      <c r="H2773" s="20">
        <v>-121130</v>
      </c>
    </row>
    <row r="2774" spans="1:8" x14ac:dyDescent="0.25">
      <c r="A2774" s="18" t="s">
        <v>3206</v>
      </c>
      <c r="B2774" s="17" t="s">
        <v>1081</v>
      </c>
      <c r="C2774" s="17" t="s">
        <v>243</v>
      </c>
      <c r="D2774" s="17" t="s">
        <v>4409</v>
      </c>
      <c r="E2774" s="17" t="s">
        <v>4418</v>
      </c>
      <c r="F2774" s="19">
        <v>39800</v>
      </c>
      <c r="G2774" s="19">
        <v>40547.800000000003</v>
      </c>
      <c r="H2774" s="20">
        <v>-747.8</v>
      </c>
    </row>
    <row r="2775" spans="1:8" x14ac:dyDescent="0.25">
      <c r="A2775" s="18" t="s">
        <v>3207</v>
      </c>
      <c r="B2775" s="17" t="s">
        <v>242</v>
      </c>
      <c r="C2775" s="17" t="s">
        <v>243</v>
      </c>
      <c r="D2775" s="17" t="s">
        <v>4409</v>
      </c>
      <c r="E2775" s="17" t="s">
        <v>4418</v>
      </c>
      <c r="F2775" s="19">
        <v>15000</v>
      </c>
      <c r="G2775" s="19">
        <v>22736.2</v>
      </c>
      <c r="H2775" s="20">
        <v>-7736.2</v>
      </c>
    </row>
    <row r="2776" spans="1:8" x14ac:dyDescent="0.25">
      <c r="A2776" s="18" t="s">
        <v>0</v>
      </c>
      <c r="B2776" s="17" t="s">
        <v>38</v>
      </c>
      <c r="C2776" s="17" t="s">
        <v>0</v>
      </c>
      <c r="D2776" s="17" t="s">
        <v>0</v>
      </c>
      <c r="E2776" s="17" t="s">
        <v>0</v>
      </c>
      <c r="F2776" s="19">
        <f>F2775+F2774+F2773</f>
        <v>1049800</v>
      </c>
      <c r="G2776" s="19">
        <f>G2775+G2774+G2773</f>
        <v>1179414</v>
      </c>
      <c r="H2776" s="20">
        <f>H2775+H2774+H2773</f>
        <v>-129614</v>
      </c>
    </row>
    <row r="2777" spans="1:8" x14ac:dyDescent="0.25">
      <c r="A2777" s="18" t="s">
        <v>0</v>
      </c>
      <c r="B2777" s="17" t="s">
        <v>42</v>
      </c>
      <c r="C2777" s="17" t="s">
        <v>0</v>
      </c>
      <c r="D2777" s="17" t="s">
        <v>0</v>
      </c>
      <c r="E2777" s="17" t="s">
        <v>0</v>
      </c>
      <c r="F2777" s="19">
        <f>0</f>
        <v>0</v>
      </c>
      <c r="G2777" s="19">
        <f>0</f>
        <v>0</v>
      </c>
      <c r="H2777" s="20">
        <f>0</f>
        <v>0</v>
      </c>
    </row>
    <row r="2778" spans="1:8" x14ac:dyDescent="0.25">
      <c r="A2778" s="18" t="s">
        <v>0</v>
      </c>
      <c r="B2778" s="17" t="s">
        <v>43</v>
      </c>
      <c r="C2778" s="17" t="s">
        <v>0</v>
      </c>
      <c r="D2778" s="17" t="s">
        <v>0</v>
      </c>
      <c r="E2778" s="17" t="s">
        <v>0</v>
      </c>
      <c r="F2778" s="19">
        <f>F2777-F2776</f>
        <v>-1049800</v>
      </c>
      <c r="G2778" s="19">
        <f>G2777-G2776</f>
        <v>-1179414</v>
      </c>
      <c r="H2778" s="20">
        <f>H2777-H2776</f>
        <v>129614</v>
      </c>
    </row>
    <row r="2779" spans="1:8" x14ac:dyDescent="0.25">
      <c r="A2779" s="14" t="s">
        <v>3208</v>
      </c>
      <c r="B2779" s="15" t="s">
        <v>3209</v>
      </c>
      <c r="C2779" s="15" t="s">
        <v>0</v>
      </c>
      <c r="D2779" s="15" t="s">
        <v>0</v>
      </c>
      <c r="E2779" s="15" t="s">
        <v>0</v>
      </c>
      <c r="F2779" s="8"/>
      <c r="G2779" s="8"/>
      <c r="H2779" s="9"/>
    </row>
    <row r="2780" spans="1:8" x14ac:dyDescent="0.25">
      <c r="A2780" s="16" t="s">
        <v>3210</v>
      </c>
      <c r="B2780" s="17" t="s">
        <v>3209</v>
      </c>
      <c r="C2780" s="17" t="s">
        <v>0</v>
      </c>
      <c r="D2780" s="17" t="s">
        <v>0</v>
      </c>
      <c r="E2780" s="17" t="s">
        <v>0</v>
      </c>
      <c r="F2780" s="8"/>
      <c r="G2780" s="8"/>
      <c r="H2780" s="9"/>
    </row>
    <row r="2781" spans="1:8" x14ac:dyDescent="0.25">
      <c r="A2781" s="18" t="s">
        <v>3211</v>
      </c>
      <c r="B2781" s="17" t="s">
        <v>3212</v>
      </c>
      <c r="C2781" s="17" t="s">
        <v>19</v>
      </c>
      <c r="D2781" s="17" t="s">
        <v>4408</v>
      </c>
      <c r="E2781" s="17" t="s">
        <v>4436</v>
      </c>
      <c r="F2781" s="19">
        <v>86000</v>
      </c>
      <c r="G2781" s="19">
        <v>76752.570000000007</v>
      </c>
      <c r="H2781" s="20">
        <v>9247.43</v>
      </c>
    </row>
    <row r="2782" spans="1:8" x14ac:dyDescent="0.25">
      <c r="A2782" s="18" t="s">
        <v>3213</v>
      </c>
      <c r="B2782" s="17" t="s">
        <v>3214</v>
      </c>
      <c r="C2782" s="17" t="s">
        <v>19</v>
      </c>
      <c r="D2782" s="17" t="s">
        <v>4408</v>
      </c>
      <c r="E2782" s="17" t="s">
        <v>4436</v>
      </c>
      <c r="F2782" s="19">
        <v>6000</v>
      </c>
      <c r="G2782" s="19">
        <v>5296.72</v>
      </c>
      <c r="H2782" s="20">
        <v>703.28</v>
      </c>
    </row>
    <row r="2783" spans="1:8" x14ac:dyDescent="0.25">
      <c r="A2783" s="18" t="s">
        <v>3215</v>
      </c>
      <c r="B2783" s="17" t="s">
        <v>3216</v>
      </c>
      <c r="C2783" s="17" t="s">
        <v>19</v>
      </c>
      <c r="D2783" s="17" t="s">
        <v>4408</v>
      </c>
      <c r="E2783" s="17" t="s">
        <v>4436</v>
      </c>
      <c r="F2783" s="19">
        <v>25000</v>
      </c>
      <c r="G2783" s="19">
        <v>20153.689999999999</v>
      </c>
      <c r="H2783" s="20">
        <v>4846.3100000000004</v>
      </c>
    </row>
    <row r="2784" spans="1:8" x14ac:dyDescent="0.25">
      <c r="A2784" s="18" t="s">
        <v>3217</v>
      </c>
      <c r="B2784" s="17" t="s">
        <v>3218</v>
      </c>
      <c r="C2784" s="17" t="s">
        <v>19</v>
      </c>
      <c r="D2784" s="17" t="s">
        <v>4408</v>
      </c>
      <c r="E2784" s="17" t="s">
        <v>4436</v>
      </c>
      <c r="F2784" s="19">
        <v>290000</v>
      </c>
      <c r="G2784" s="19">
        <v>266301.03999999998</v>
      </c>
      <c r="H2784" s="20">
        <v>23698.959999999999</v>
      </c>
    </row>
    <row r="2785" spans="1:8" x14ac:dyDescent="0.25">
      <c r="A2785" s="18" t="s">
        <v>3219</v>
      </c>
      <c r="B2785" s="17" t="s">
        <v>3220</v>
      </c>
      <c r="C2785" s="17" t="s">
        <v>19</v>
      </c>
      <c r="D2785" s="17" t="s">
        <v>4408</v>
      </c>
      <c r="E2785" s="17" t="s">
        <v>4436</v>
      </c>
      <c r="F2785" s="19">
        <v>26500</v>
      </c>
      <c r="G2785" s="19">
        <v>10842.4</v>
      </c>
      <c r="H2785" s="20">
        <v>15657.6</v>
      </c>
    </row>
    <row r="2786" spans="1:8" x14ac:dyDescent="0.25">
      <c r="A2786" s="18" t="s">
        <v>0</v>
      </c>
      <c r="B2786" s="17" t="s">
        <v>38</v>
      </c>
      <c r="C2786" s="17" t="s">
        <v>0</v>
      </c>
      <c r="D2786" s="17" t="s">
        <v>0</v>
      </c>
      <c r="E2786" s="17" t="s">
        <v>0</v>
      </c>
      <c r="F2786" s="19">
        <f>F2785+F2784+F2783+F2782+F2781</f>
        <v>433500</v>
      </c>
      <c r="G2786" s="19">
        <f>G2785+G2784+G2783+G2782+G2781</f>
        <v>379346.42</v>
      </c>
      <c r="H2786" s="20">
        <f>H2785+H2784+H2783+H2782+H2781</f>
        <v>54153.579999999994</v>
      </c>
    </row>
    <row r="2787" spans="1:8" x14ac:dyDescent="0.25">
      <c r="A2787" s="18" t="s">
        <v>3221</v>
      </c>
      <c r="B2787" s="17" t="s">
        <v>3222</v>
      </c>
      <c r="C2787" s="17" t="s">
        <v>368</v>
      </c>
      <c r="D2787" s="17" t="s">
        <v>4408</v>
      </c>
      <c r="E2787" s="17" t="s">
        <v>4436</v>
      </c>
      <c r="F2787" s="19">
        <v>2800</v>
      </c>
      <c r="G2787" s="19">
        <v>1236.92</v>
      </c>
      <c r="H2787" s="20">
        <v>1563.08</v>
      </c>
    </row>
    <row r="2788" spans="1:8" x14ac:dyDescent="0.25">
      <c r="A2788" s="18" t="s">
        <v>3223</v>
      </c>
      <c r="B2788" s="17" t="s">
        <v>3224</v>
      </c>
      <c r="C2788" s="17" t="s">
        <v>41</v>
      </c>
      <c r="D2788" s="17" t="s">
        <v>4408</v>
      </c>
      <c r="E2788" s="17" t="s">
        <v>4436</v>
      </c>
      <c r="F2788" s="19">
        <v>14000</v>
      </c>
      <c r="G2788" s="19">
        <v>10340</v>
      </c>
      <c r="H2788" s="20">
        <v>3660</v>
      </c>
    </row>
    <row r="2789" spans="1:8" x14ac:dyDescent="0.25">
      <c r="A2789" s="18" t="s">
        <v>3225</v>
      </c>
      <c r="B2789" s="17" t="s">
        <v>3226</v>
      </c>
      <c r="C2789" s="17" t="s">
        <v>261</v>
      </c>
      <c r="D2789" s="17" t="s">
        <v>4408</v>
      </c>
      <c r="E2789" s="17" t="s">
        <v>4436</v>
      </c>
      <c r="F2789" s="19">
        <v>100</v>
      </c>
      <c r="G2789" s="19">
        <v>174916.33</v>
      </c>
      <c r="H2789" s="20">
        <v>-174816.33</v>
      </c>
    </row>
    <row r="2790" spans="1:8" x14ac:dyDescent="0.25">
      <c r="A2790" s="18" t="s">
        <v>3227</v>
      </c>
      <c r="B2790" s="17" t="s">
        <v>3228</v>
      </c>
      <c r="C2790" s="17" t="s">
        <v>368</v>
      </c>
      <c r="D2790" s="17" t="s">
        <v>4408</v>
      </c>
      <c r="E2790" s="17" t="s">
        <v>4436</v>
      </c>
      <c r="F2790" s="19">
        <v>6500</v>
      </c>
      <c r="G2790" s="19">
        <v>6405</v>
      </c>
      <c r="H2790" s="20">
        <v>95</v>
      </c>
    </row>
    <row r="2791" spans="1:8" x14ac:dyDescent="0.25">
      <c r="A2791" s="18" t="s">
        <v>0</v>
      </c>
      <c r="B2791" s="17" t="s">
        <v>42</v>
      </c>
      <c r="C2791" s="17" t="s">
        <v>0</v>
      </c>
      <c r="D2791" s="17" t="s">
        <v>0</v>
      </c>
      <c r="E2791" s="17" t="s">
        <v>0</v>
      </c>
      <c r="F2791" s="19">
        <f>F2790+F2789+F2788+F2787</f>
        <v>23400</v>
      </c>
      <c r="G2791" s="19">
        <f>G2790+G2789+G2788+G2787</f>
        <v>192898.25</v>
      </c>
      <c r="H2791" s="20">
        <f>H2790+H2789+H2788+H2787</f>
        <v>-169498.25</v>
      </c>
    </row>
    <row r="2792" spans="1:8" x14ac:dyDescent="0.25">
      <c r="A2792" s="18" t="s">
        <v>0</v>
      </c>
      <c r="B2792" s="17" t="s">
        <v>43</v>
      </c>
      <c r="C2792" s="17" t="s">
        <v>0</v>
      </c>
      <c r="D2792" s="17" t="s">
        <v>0</v>
      </c>
      <c r="E2792" s="17" t="s">
        <v>0</v>
      </c>
      <c r="F2792" s="19">
        <f>F2791-F2786</f>
        <v>-410100</v>
      </c>
      <c r="G2792" s="19">
        <f>G2791-G2786</f>
        <v>-186448.16999999998</v>
      </c>
      <c r="H2792" s="20">
        <f>H2791-H2786</f>
        <v>-223651.83</v>
      </c>
    </row>
    <row r="2793" spans="1:8" x14ac:dyDescent="0.25">
      <c r="A2793" s="14" t="s">
        <v>3229</v>
      </c>
      <c r="B2793" s="15" t="s">
        <v>3230</v>
      </c>
      <c r="C2793" s="15" t="s">
        <v>0</v>
      </c>
      <c r="D2793" s="15" t="s">
        <v>0</v>
      </c>
      <c r="E2793" s="15" t="s">
        <v>0</v>
      </c>
      <c r="F2793" s="8"/>
      <c r="G2793" s="8"/>
      <c r="H2793" s="9"/>
    </row>
    <row r="2794" spans="1:8" x14ac:dyDescent="0.25">
      <c r="A2794" s="16" t="s">
        <v>3231</v>
      </c>
      <c r="B2794" s="17" t="s">
        <v>3232</v>
      </c>
      <c r="C2794" s="17" t="s">
        <v>0</v>
      </c>
      <c r="D2794" s="17" t="s">
        <v>0</v>
      </c>
      <c r="E2794" s="17" t="s">
        <v>0</v>
      </c>
      <c r="F2794" s="8"/>
      <c r="G2794" s="8"/>
      <c r="H2794" s="9"/>
    </row>
    <row r="2795" spans="1:8" x14ac:dyDescent="0.25">
      <c r="A2795" s="18" t="s">
        <v>3233</v>
      </c>
      <c r="B2795" s="17" t="s">
        <v>255</v>
      </c>
      <c r="C2795" s="17" t="s">
        <v>253</v>
      </c>
      <c r="D2795" s="17" t="s">
        <v>4409</v>
      </c>
      <c r="E2795" s="17" t="s">
        <v>4423</v>
      </c>
      <c r="F2795" s="19">
        <v>100</v>
      </c>
      <c r="G2795" s="19">
        <v>11748</v>
      </c>
      <c r="H2795" s="20">
        <v>-11648</v>
      </c>
    </row>
    <row r="2796" spans="1:8" x14ac:dyDescent="0.25">
      <c r="A2796" s="18" t="s">
        <v>3234</v>
      </c>
      <c r="B2796" s="17" t="s">
        <v>91</v>
      </c>
      <c r="C2796" s="17" t="s">
        <v>92</v>
      </c>
      <c r="D2796" s="17" t="s">
        <v>4409</v>
      </c>
      <c r="E2796" s="17" t="s">
        <v>4423</v>
      </c>
      <c r="F2796" s="19">
        <v>100</v>
      </c>
      <c r="G2796" s="19">
        <v>2479.36</v>
      </c>
      <c r="H2796" s="20">
        <v>-2379.36</v>
      </c>
    </row>
    <row r="2797" spans="1:8" x14ac:dyDescent="0.25">
      <c r="A2797" s="18" t="s">
        <v>3235</v>
      </c>
      <c r="B2797" s="17" t="s">
        <v>1923</v>
      </c>
      <c r="C2797" s="17" t="s">
        <v>1924</v>
      </c>
      <c r="D2797" s="17" t="s">
        <v>4409</v>
      </c>
      <c r="E2797" s="17" t="s">
        <v>4423</v>
      </c>
      <c r="F2797" s="19">
        <v>29200</v>
      </c>
      <c r="G2797" s="19">
        <v>1997.52</v>
      </c>
      <c r="H2797" s="20">
        <v>27202.48</v>
      </c>
    </row>
    <row r="2798" spans="1:8" x14ac:dyDescent="0.25">
      <c r="A2798" s="18" t="s">
        <v>3236</v>
      </c>
      <c r="B2798" s="17" t="s">
        <v>3237</v>
      </c>
      <c r="C2798" s="17" t="s">
        <v>155</v>
      </c>
      <c r="D2798" s="17" t="s">
        <v>4409</v>
      </c>
      <c r="E2798" s="17" t="s">
        <v>4423</v>
      </c>
      <c r="F2798" s="19">
        <v>100</v>
      </c>
      <c r="G2798" s="19">
        <v>0</v>
      </c>
      <c r="H2798" s="20">
        <v>100</v>
      </c>
    </row>
    <row r="2799" spans="1:8" x14ac:dyDescent="0.25">
      <c r="A2799" s="18" t="s">
        <v>3238</v>
      </c>
      <c r="B2799" s="17" t="s">
        <v>318</v>
      </c>
      <c r="C2799" s="17" t="s">
        <v>86</v>
      </c>
      <c r="D2799" s="17" t="s">
        <v>4409</v>
      </c>
      <c r="E2799" s="17" t="s">
        <v>4423</v>
      </c>
      <c r="F2799" s="19">
        <v>2000</v>
      </c>
      <c r="G2799" s="19">
        <v>1617.04</v>
      </c>
      <c r="H2799" s="20">
        <v>382.96</v>
      </c>
    </row>
    <row r="2800" spans="1:8" x14ac:dyDescent="0.25">
      <c r="A2800" s="18" t="s">
        <v>3239</v>
      </c>
      <c r="B2800" s="17" t="s">
        <v>423</v>
      </c>
      <c r="C2800" s="17" t="s">
        <v>95</v>
      </c>
      <c r="D2800" s="17" t="s">
        <v>4409</v>
      </c>
      <c r="E2800" s="17" t="s">
        <v>4423</v>
      </c>
      <c r="F2800" s="19">
        <v>5500</v>
      </c>
      <c r="G2800" s="19">
        <v>4188.83</v>
      </c>
      <c r="H2800" s="20">
        <v>1311.17</v>
      </c>
    </row>
    <row r="2801" spans="1:8" x14ac:dyDescent="0.25">
      <c r="A2801" s="18" t="s">
        <v>3240</v>
      </c>
      <c r="B2801" s="17" t="s">
        <v>1939</v>
      </c>
      <c r="C2801" s="17" t="s">
        <v>95</v>
      </c>
      <c r="D2801" s="17" t="s">
        <v>4409</v>
      </c>
      <c r="E2801" s="17" t="s">
        <v>4423</v>
      </c>
      <c r="F2801" s="19">
        <v>21000</v>
      </c>
      <c r="G2801" s="19">
        <v>10381.32</v>
      </c>
      <c r="H2801" s="20">
        <v>10618.68</v>
      </c>
    </row>
    <row r="2802" spans="1:8" x14ac:dyDescent="0.25">
      <c r="A2802" s="18" t="s">
        <v>3241</v>
      </c>
      <c r="B2802" s="17" t="s">
        <v>3242</v>
      </c>
      <c r="C2802" s="17" t="s">
        <v>19</v>
      </c>
      <c r="D2802" s="17" t="s">
        <v>4409</v>
      </c>
      <c r="E2802" s="17" t="s">
        <v>4423</v>
      </c>
      <c r="F2802" s="19">
        <v>51800</v>
      </c>
      <c r="G2802" s="19">
        <v>16844.73</v>
      </c>
      <c r="H2802" s="20">
        <v>34955.269999999997</v>
      </c>
    </row>
    <row r="2803" spans="1:8" x14ac:dyDescent="0.25">
      <c r="A2803" s="18" t="s">
        <v>3243</v>
      </c>
      <c r="B2803" s="17" t="s">
        <v>3244</v>
      </c>
      <c r="C2803" s="17" t="s">
        <v>19</v>
      </c>
      <c r="D2803" s="17" t="s">
        <v>4409</v>
      </c>
      <c r="E2803" s="17" t="s">
        <v>4423</v>
      </c>
      <c r="F2803" s="19">
        <v>30500</v>
      </c>
      <c r="G2803" s="19">
        <v>3019.5</v>
      </c>
      <c r="H2803" s="20">
        <v>27480.5</v>
      </c>
    </row>
    <row r="2804" spans="1:8" x14ac:dyDescent="0.25">
      <c r="A2804" s="18" t="s">
        <v>0</v>
      </c>
      <c r="B2804" s="17" t="s">
        <v>38</v>
      </c>
      <c r="C2804" s="17" t="s">
        <v>0</v>
      </c>
      <c r="D2804" s="17" t="s">
        <v>0</v>
      </c>
      <c r="E2804" s="17" t="s">
        <v>0</v>
      </c>
      <c r="F2804" s="19">
        <f>F2803+F2802+F2801+F2800+F2799+F2798+F2797+F2796+F2795</f>
        <v>140300</v>
      </c>
      <c r="G2804" s="19">
        <f>G2803+G2802+G2801+G2800+G2799+G2798+G2797+G2796+G2795</f>
        <v>52276.299999999996</v>
      </c>
      <c r="H2804" s="20">
        <f>H2803+H2802+H2801+H2800+H2799+H2798+H2797+H2796+H2795</f>
        <v>88023.7</v>
      </c>
    </row>
    <row r="2805" spans="1:8" x14ac:dyDescent="0.25">
      <c r="A2805" s="18" t="s">
        <v>3245</v>
      </c>
      <c r="B2805" s="17" t="s">
        <v>380</v>
      </c>
      <c r="C2805" s="17" t="s">
        <v>261</v>
      </c>
      <c r="D2805" s="17" t="s">
        <v>4409</v>
      </c>
      <c r="E2805" s="17" t="s">
        <v>4423</v>
      </c>
      <c r="F2805" s="19">
        <v>100</v>
      </c>
      <c r="G2805" s="19">
        <v>0</v>
      </c>
      <c r="H2805" s="20">
        <v>100</v>
      </c>
    </row>
    <row r="2806" spans="1:8" x14ac:dyDescent="0.25">
      <c r="A2806" s="18" t="s">
        <v>0</v>
      </c>
      <c r="B2806" s="17" t="s">
        <v>42</v>
      </c>
      <c r="C2806" s="17" t="s">
        <v>0</v>
      </c>
      <c r="D2806" s="17" t="s">
        <v>0</v>
      </c>
      <c r="E2806" s="17" t="s">
        <v>0</v>
      </c>
      <c r="F2806" s="19">
        <f>F2805</f>
        <v>100</v>
      </c>
      <c r="G2806" s="19">
        <f>G2805</f>
        <v>0</v>
      </c>
      <c r="H2806" s="20">
        <f>H2805</f>
        <v>100</v>
      </c>
    </row>
    <row r="2807" spans="1:8" x14ac:dyDescent="0.25">
      <c r="A2807" s="18" t="s">
        <v>0</v>
      </c>
      <c r="B2807" s="17" t="s">
        <v>43</v>
      </c>
      <c r="C2807" s="17" t="s">
        <v>0</v>
      </c>
      <c r="D2807" s="17" t="s">
        <v>0</v>
      </c>
      <c r="E2807" s="17" t="s">
        <v>0</v>
      </c>
      <c r="F2807" s="19">
        <f>F2806-F2804</f>
        <v>-140200</v>
      </c>
      <c r="G2807" s="19">
        <f>G2806-G2804</f>
        <v>-52276.299999999996</v>
      </c>
      <c r="H2807" s="20">
        <f>H2806-H2804</f>
        <v>-87923.7</v>
      </c>
    </row>
    <row r="2808" spans="1:8" x14ac:dyDescent="0.25">
      <c r="A2808" s="16" t="s">
        <v>3246</v>
      </c>
      <c r="B2808" s="17" t="s">
        <v>3247</v>
      </c>
      <c r="C2808" s="17" t="s">
        <v>0</v>
      </c>
      <c r="D2808" s="17" t="s">
        <v>0</v>
      </c>
      <c r="E2808" s="17" t="s">
        <v>0</v>
      </c>
      <c r="F2808" s="8"/>
      <c r="G2808" s="8"/>
      <c r="H2808" s="9"/>
    </row>
    <row r="2809" spans="1:8" x14ac:dyDescent="0.25">
      <c r="A2809" s="18" t="s">
        <v>3248</v>
      </c>
      <c r="B2809" s="17" t="s">
        <v>3249</v>
      </c>
      <c r="C2809" s="17" t="s">
        <v>475</v>
      </c>
      <c r="D2809" s="17" t="s">
        <v>4409</v>
      </c>
      <c r="E2809" s="17" t="s">
        <v>4423</v>
      </c>
      <c r="F2809" s="19">
        <v>40000</v>
      </c>
      <c r="G2809" s="19">
        <v>19789.66</v>
      </c>
      <c r="H2809" s="20">
        <v>20210.34</v>
      </c>
    </row>
    <row r="2810" spans="1:8" x14ac:dyDescent="0.25">
      <c r="A2810" s="18" t="s">
        <v>0</v>
      </c>
      <c r="B2810" s="17" t="s">
        <v>38</v>
      </c>
      <c r="C2810" s="17" t="s">
        <v>0</v>
      </c>
      <c r="D2810" s="17" t="s">
        <v>0</v>
      </c>
      <c r="E2810" s="17" t="s">
        <v>0</v>
      </c>
      <c r="F2810" s="19">
        <f>F2809</f>
        <v>40000</v>
      </c>
      <c r="G2810" s="19">
        <f>G2809</f>
        <v>19789.66</v>
      </c>
      <c r="H2810" s="20">
        <f>H2809</f>
        <v>20210.34</v>
      </c>
    </row>
    <row r="2811" spans="1:8" x14ac:dyDescent="0.25">
      <c r="A2811" s="18" t="s">
        <v>0</v>
      </c>
      <c r="B2811" s="17" t="s">
        <v>42</v>
      </c>
      <c r="C2811" s="17" t="s">
        <v>0</v>
      </c>
      <c r="D2811" s="17" t="s">
        <v>0</v>
      </c>
      <c r="E2811" s="17" t="s">
        <v>0</v>
      </c>
      <c r="F2811" s="19">
        <f>0</f>
        <v>0</v>
      </c>
      <c r="G2811" s="19">
        <f>0</f>
        <v>0</v>
      </c>
      <c r="H2811" s="20">
        <f>0</f>
        <v>0</v>
      </c>
    </row>
    <row r="2812" spans="1:8" x14ac:dyDescent="0.25">
      <c r="A2812" s="18" t="s">
        <v>0</v>
      </c>
      <c r="B2812" s="17" t="s">
        <v>43</v>
      </c>
      <c r="C2812" s="17" t="s">
        <v>0</v>
      </c>
      <c r="D2812" s="17" t="s">
        <v>0</v>
      </c>
      <c r="E2812" s="17" t="s">
        <v>0</v>
      </c>
      <c r="F2812" s="19">
        <f>F2811-F2810</f>
        <v>-40000</v>
      </c>
      <c r="G2812" s="19">
        <f>G2811-G2810</f>
        <v>-19789.66</v>
      </c>
      <c r="H2812" s="20">
        <f>H2811-H2810</f>
        <v>-20210.34</v>
      </c>
    </row>
    <row r="2813" spans="1:8" x14ac:dyDescent="0.25">
      <c r="A2813" s="14" t="s">
        <v>3250</v>
      </c>
      <c r="B2813" s="15" t="s">
        <v>3251</v>
      </c>
      <c r="C2813" s="15" t="s">
        <v>0</v>
      </c>
      <c r="D2813" s="15" t="s">
        <v>0</v>
      </c>
      <c r="E2813" s="15" t="s">
        <v>0</v>
      </c>
      <c r="F2813" s="8"/>
      <c r="G2813" s="8"/>
      <c r="H2813" s="9"/>
    </row>
    <row r="2814" spans="1:8" x14ac:dyDescent="0.25">
      <c r="A2814" s="16" t="s">
        <v>3252</v>
      </c>
      <c r="B2814" s="17" t="s">
        <v>3251</v>
      </c>
      <c r="C2814" s="17" t="s">
        <v>0</v>
      </c>
      <c r="D2814" s="17" t="s">
        <v>0</v>
      </c>
      <c r="E2814" s="17" t="s">
        <v>0</v>
      </c>
      <c r="F2814" s="8"/>
      <c r="G2814" s="8"/>
      <c r="H2814" s="9"/>
    </row>
    <row r="2815" spans="1:8" x14ac:dyDescent="0.25">
      <c r="A2815" s="18" t="s">
        <v>3253</v>
      </c>
      <c r="B2815" s="17" t="s">
        <v>3254</v>
      </c>
      <c r="C2815" s="17" t="s">
        <v>475</v>
      </c>
      <c r="D2815" s="17" t="s">
        <v>4408</v>
      </c>
      <c r="E2815" s="17" t="s">
        <v>4431</v>
      </c>
      <c r="F2815" s="19">
        <v>100</v>
      </c>
      <c r="G2815" s="19">
        <v>0</v>
      </c>
      <c r="H2815" s="20">
        <v>100</v>
      </c>
    </row>
    <row r="2816" spans="1:8" x14ac:dyDescent="0.25">
      <c r="A2816" s="18" t="s">
        <v>3255</v>
      </c>
      <c r="B2816" s="17" t="s">
        <v>3256</v>
      </c>
      <c r="C2816" s="17" t="s">
        <v>19</v>
      </c>
      <c r="D2816" s="17" t="s">
        <v>4408</v>
      </c>
      <c r="E2816" s="17" t="s">
        <v>4431</v>
      </c>
      <c r="F2816" s="19">
        <v>1200</v>
      </c>
      <c r="G2816" s="19">
        <v>900</v>
      </c>
      <c r="H2816" s="20">
        <v>300</v>
      </c>
    </row>
    <row r="2817" spans="1:8" x14ac:dyDescent="0.25">
      <c r="A2817" s="18" t="s">
        <v>0</v>
      </c>
      <c r="B2817" s="17" t="s">
        <v>38</v>
      </c>
      <c r="C2817" s="17" t="s">
        <v>0</v>
      </c>
      <c r="D2817" s="17" t="s">
        <v>0</v>
      </c>
      <c r="E2817" s="17" t="s">
        <v>0</v>
      </c>
      <c r="F2817" s="19">
        <f>F2816+F2815</f>
        <v>1300</v>
      </c>
      <c r="G2817" s="19">
        <f>G2816+G2815</f>
        <v>900</v>
      </c>
      <c r="H2817" s="20">
        <f>H2816+H2815</f>
        <v>400</v>
      </c>
    </row>
    <row r="2818" spans="1:8" x14ac:dyDescent="0.25">
      <c r="A2818" s="18" t="s">
        <v>0</v>
      </c>
      <c r="B2818" s="17" t="s">
        <v>42</v>
      </c>
      <c r="C2818" s="17" t="s">
        <v>0</v>
      </c>
      <c r="D2818" s="17" t="s">
        <v>0</v>
      </c>
      <c r="E2818" s="17" t="s">
        <v>0</v>
      </c>
      <c r="F2818" s="19">
        <f>0</f>
        <v>0</v>
      </c>
      <c r="G2818" s="19">
        <f>0</f>
        <v>0</v>
      </c>
      <c r="H2818" s="20">
        <f>0</f>
        <v>0</v>
      </c>
    </row>
    <row r="2819" spans="1:8" x14ac:dyDescent="0.25">
      <c r="A2819" s="18" t="s">
        <v>0</v>
      </c>
      <c r="B2819" s="17" t="s">
        <v>43</v>
      </c>
      <c r="C2819" s="17" t="s">
        <v>0</v>
      </c>
      <c r="D2819" s="17" t="s">
        <v>0</v>
      </c>
      <c r="E2819" s="17" t="s">
        <v>0</v>
      </c>
      <c r="F2819" s="19">
        <f>F2818-F2817</f>
        <v>-1300</v>
      </c>
      <c r="G2819" s="19">
        <f>G2818-G2817</f>
        <v>-900</v>
      </c>
      <c r="H2819" s="20">
        <f>H2818-H2817</f>
        <v>-400</v>
      </c>
    </row>
    <row r="2820" spans="1:8" x14ac:dyDescent="0.25">
      <c r="A2820" s="12" t="s">
        <v>3257</v>
      </c>
      <c r="B2820" s="13" t="s">
        <v>3258</v>
      </c>
      <c r="C2820" s="13" t="s">
        <v>0</v>
      </c>
      <c r="D2820" s="13" t="s">
        <v>0</v>
      </c>
      <c r="E2820" s="13" t="s">
        <v>0</v>
      </c>
      <c r="F2820" s="8"/>
      <c r="G2820" s="8"/>
      <c r="H2820" s="9"/>
    </row>
    <row r="2821" spans="1:8" x14ac:dyDescent="0.25">
      <c r="A2821" s="14" t="s">
        <v>3259</v>
      </c>
      <c r="B2821" s="15" t="s">
        <v>3260</v>
      </c>
      <c r="C2821" s="15" t="s">
        <v>0</v>
      </c>
      <c r="D2821" s="15" t="s">
        <v>0</v>
      </c>
      <c r="E2821" s="15" t="s">
        <v>0</v>
      </c>
      <c r="F2821" s="8"/>
      <c r="G2821" s="8"/>
      <c r="H2821" s="9"/>
    </row>
    <row r="2822" spans="1:8" x14ac:dyDescent="0.25">
      <c r="A2822" s="16" t="s">
        <v>3261</v>
      </c>
      <c r="B2822" s="17" t="s">
        <v>3260</v>
      </c>
      <c r="C2822" s="17" t="s">
        <v>0</v>
      </c>
      <c r="D2822" s="17" t="s">
        <v>0</v>
      </c>
      <c r="E2822" s="17" t="s">
        <v>0</v>
      </c>
      <c r="F2822" s="8"/>
      <c r="G2822" s="8"/>
      <c r="H2822" s="9"/>
    </row>
    <row r="2823" spans="1:8" x14ac:dyDescent="0.25">
      <c r="A2823" s="18" t="s">
        <v>3262</v>
      </c>
      <c r="B2823" s="17" t="s">
        <v>3263</v>
      </c>
      <c r="C2823" s="17" t="s">
        <v>243</v>
      </c>
      <c r="D2823" s="17" t="s">
        <v>4405</v>
      </c>
      <c r="E2823" s="17" t="s">
        <v>4418</v>
      </c>
      <c r="F2823" s="19">
        <v>3834000</v>
      </c>
      <c r="G2823" s="19">
        <v>3940258.5</v>
      </c>
      <c r="H2823" s="20">
        <v>-106258.5</v>
      </c>
    </row>
    <row r="2824" spans="1:8" x14ac:dyDescent="0.25">
      <c r="A2824" s="18" t="s">
        <v>3264</v>
      </c>
      <c r="B2824" s="17" t="s">
        <v>3265</v>
      </c>
      <c r="C2824" s="17" t="s">
        <v>243</v>
      </c>
      <c r="D2824" s="17" t="s">
        <v>4405</v>
      </c>
      <c r="E2824" s="17" t="s">
        <v>4418</v>
      </c>
      <c r="F2824" s="19">
        <v>16100</v>
      </c>
      <c r="G2824" s="19">
        <v>7100</v>
      </c>
      <c r="H2824" s="20">
        <v>9000</v>
      </c>
    </row>
    <row r="2825" spans="1:8" x14ac:dyDescent="0.25">
      <c r="A2825" s="18" t="s">
        <v>3266</v>
      </c>
      <c r="B2825" s="17" t="s">
        <v>99</v>
      </c>
      <c r="C2825" s="17" t="s">
        <v>19</v>
      </c>
      <c r="D2825" s="17" t="s">
        <v>4405</v>
      </c>
      <c r="E2825" s="17" t="s">
        <v>4418</v>
      </c>
      <c r="F2825" s="19">
        <v>2400</v>
      </c>
      <c r="G2825" s="19">
        <v>0</v>
      </c>
      <c r="H2825" s="20">
        <v>2400</v>
      </c>
    </row>
    <row r="2826" spans="1:8" x14ac:dyDescent="0.25">
      <c r="A2826" s="18" t="s">
        <v>3267</v>
      </c>
      <c r="B2826" s="17" t="s">
        <v>101</v>
      </c>
      <c r="C2826" s="17" t="s">
        <v>19</v>
      </c>
      <c r="D2826" s="17" t="s">
        <v>4405</v>
      </c>
      <c r="E2826" s="17" t="s">
        <v>4418</v>
      </c>
      <c r="F2826" s="19">
        <v>3000</v>
      </c>
      <c r="G2826" s="19">
        <v>0</v>
      </c>
      <c r="H2826" s="20">
        <v>3000</v>
      </c>
    </row>
    <row r="2827" spans="1:8" x14ac:dyDescent="0.25">
      <c r="A2827" s="18" t="s">
        <v>3268</v>
      </c>
      <c r="B2827" s="17" t="s">
        <v>3269</v>
      </c>
      <c r="C2827" s="17" t="s">
        <v>243</v>
      </c>
      <c r="D2827" s="17" t="s">
        <v>4405</v>
      </c>
      <c r="E2827" s="17" t="s">
        <v>4418</v>
      </c>
      <c r="F2827" s="19">
        <v>1136000</v>
      </c>
      <c r="G2827" s="19">
        <v>575473.46</v>
      </c>
      <c r="H2827" s="20">
        <v>560526.54</v>
      </c>
    </row>
    <row r="2828" spans="1:8" x14ac:dyDescent="0.25">
      <c r="A2828" s="18" t="s">
        <v>0</v>
      </c>
      <c r="B2828" s="17" t="s">
        <v>38</v>
      </c>
      <c r="C2828" s="17" t="s">
        <v>0</v>
      </c>
      <c r="D2828" s="17" t="s">
        <v>0</v>
      </c>
      <c r="E2828" s="17" t="s">
        <v>0</v>
      </c>
      <c r="F2828" s="19">
        <f>F2827+F2826+F2825+F2824+F2823</f>
        <v>4991500</v>
      </c>
      <c r="G2828" s="19">
        <f>G2827+G2826+G2825+G2824+G2823</f>
        <v>4522831.96</v>
      </c>
      <c r="H2828" s="20">
        <f>H2827+H2826+H2825+H2824+H2823</f>
        <v>468668.04000000004</v>
      </c>
    </row>
    <row r="2829" spans="1:8" x14ac:dyDescent="0.25">
      <c r="A2829" s="18" t="s">
        <v>0</v>
      </c>
      <c r="B2829" s="17" t="s">
        <v>42</v>
      </c>
      <c r="C2829" s="17" t="s">
        <v>0</v>
      </c>
      <c r="D2829" s="17" t="s">
        <v>0</v>
      </c>
      <c r="E2829" s="17" t="s">
        <v>0</v>
      </c>
      <c r="F2829" s="19">
        <f>0</f>
        <v>0</v>
      </c>
      <c r="G2829" s="19">
        <f>0</f>
        <v>0</v>
      </c>
      <c r="H2829" s="20">
        <f>0</f>
        <v>0</v>
      </c>
    </row>
    <row r="2830" spans="1:8" x14ac:dyDescent="0.25">
      <c r="A2830" s="18" t="s">
        <v>0</v>
      </c>
      <c r="B2830" s="17" t="s">
        <v>43</v>
      </c>
      <c r="C2830" s="17" t="s">
        <v>0</v>
      </c>
      <c r="D2830" s="17" t="s">
        <v>0</v>
      </c>
      <c r="E2830" s="17" t="s">
        <v>0</v>
      </c>
      <c r="F2830" s="19">
        <f>F2829-F2828</f>
        <v>-4991500</v>
      </c>
      <c r="G2830" s="19">
        <f>G2829-G2828</f>
        <v>-4522831.96</v>
      </c>
      <c r="H2830" s="20">
        <f>H2829-H2828</f>
        <v>-468668.04000000004</v>
      </c>
    </row>
    <row r="2831" spans="1:8" x14ac:dyDescent="0.25">
      <c r="A2831" s="12" t="s">
        <v>3270</v>
      </c>
      <c r="B2831" s="13" t="s">
        <v>3271</v>
      </c>
      <c r="C2831" s="13" t="s">
        <v>0</v>
      </c>
      <c r="D2831" s="13" t="s">
        <v>0</v>
      </c>
      <c r="E2831" s="13" t="s">
        <v>0</v>
      </c>
      <c r="F2831" s="8"/>
      <c r="G2831" s="8"/>
      <c r="H2831" s="9"/>
    </row>
    <row r="2832" spans="1:8" x14ac:dyDescent="0.25">
      <c r="A2832" s="14" t="s">
        <v>3272</v>
      </c>
      <c r="B2832" s="15" t="s">
        <v>3273</v>
      </c>
      <c r="C2832" s="15" t="s">
        <v>0</v>
      </c>
      <c r="D2832" s="15" t="s">
        <v>0</v>
      </c>
      <c r="E2832" s="15" t="s">
        <v>0</v>
      </c>
      <c r="F2832" s="8"/>
      <c r="G2832" s="8"/>
      <c r="H2832" s="9"/>
    </row>
    <row r="2833" spans="1:8" x14ac:dyDescent="0.25">
      <c r="A2833" s="16" t="s">
        <v>3274</v>
      </c>
      <c r="B2833" s="17" t="s">
        <v>3275</v>
      </c>
      <c r="C2833" s="17" t="s">
        <v>0</v>
      </c>
      <c r="D2833" s="17" t="s">
        <v>0</v>
      </c>
      <c r="E2833" s="17" t="s">
        <v>0</v>
      </c>
      <c r="F2833" s="8"/>
      <c r="G2833" s="8"/>
      <c r="H2833" s="9"/>
    </row>
    <row r="2834" spans="1:8" x14ac:dyDescent="0.25">
      <c r="A2834" s="18" t="s">
        <v>3276</v>
      </c>
      <c r="B2834" s="17" t="s">
        <v>3277</v>
      </c>
      <c r="C2834" s="17" t="s">
        <v>3278</v>
      </c>
      <c r="D2834" s="17" t="s">
        <v>4405</v>
      </c>
      <c r="E2834" s="17" t="s">
        <v>4416</v>
      </c>
      <c r="F2834" s="19">
        <v>700000</v>
      </c>
      <c r="G2834" s="19">
        <v>650709.19999999995</v>
      </c>
      <c r="H2834" s="20">
        <v>49290.8</v>
      </c>
    </row>
    <row r="2835" spans="1:8" x14ac:dyDescent="0.25">
      <c r="A2835" s="18" t="s">
        <v>3279</v>
      </c>
      <c r="B2835" s="17" t="s">
        <v>33</v>
      </c>
      <c r="C2835" s="17" t="s">
        <v>243</v>
      </c>
      <c r="D2835" s="17" t="s">
        <v>4405</v>
      </c>
      <c r="E2835" s="17" t="s">
        <v>4412</v>
      </c>
      <c r="F2835" s="19">
        <v>2550000</v>
      </c>
      <c r="G2835" s="19">
        <v>2581724.64</v>
      </c>
      <c r="H2835" s="20">
        <v>-31724.639999999999</v>
      </c>
    </row>
    <row r="2836" spans="1:8" x14ac:dyDescent="0.25">
      <c r="A2836" s="18" t="s">
        <v>3280</v>
      </c>
      <c r="B2836" s="17" t="s">
        <v>3281</v>
      </c>
      <c r="C2836" s="17" t="s">
        <v>3278</v>
      </c>
      <c r="D2836" s="17" t="s">
        <v>4405</v>
      </c>
      <c r="E2836" s="17" t="s">
        <v>4416</v>
      </c>
      <c r="F2836" s="19">
        <v>2300000</v>
      </c>
      <c r="G2836" s="19">
        <v>2088490.71</v>
      </c>
      <c r="H2836" s="20">
        <v>211509.29</v>
      </c>
    </row>
    <row r="2837" spans="1:8" x14ac:dyDescent="0.25">
      <c r="A2837" s="18" t="s">
        <v>3282</v>
      </c>
      <c r="B2837" s="17" t="s">
        <v>3283</v>
      </c>
      <c r="C2837" s="17" t="s">
        <v>3278</v>
      </c>
      <c r="D2837" s="17" t="s">
        <v>4405</v>
      </c>
      <c r="E2837" s="17" t="s">
        <v>4416</v>
      </c>
      <c r="F2837" s="19">
        <v>1621400</v>
      </c>
      <c r="G2837" s="19">
        <v>1621219.22</v>
      </c>
      <c r="H2837" s="20">
        <v>180.78</v>
      </c>
    </row>
    <row r="2838" spans="1:8" x14ac:dyDescent="0.25">
      <c r="A2838" s="18" t="s">
        <v>3284</v>
      </c>
      <c r="B2838" s="17" t="s">
        <v>3285</v>
      </c>
      <c r="C2838" s="17" t="s">
        <v>3278</v>
      </c>
      <c r="D2838" s="17" t="s">
        <v>4405</v>
      </c>
      <c r="E2838" s="17" t="s">
        <v>4416</v>
      </c>
      <c r="F2838" s="19">
        <v>50000100</v>
      </c>
      <c r="G2838" s="19">
        <v>0</v>
      </c>
      <c r="H2838" s="20">
        <v>50000100</v>
      </c>
    </row>
    <row r="2839" spans="1:8" x14ac:dyDescent="0.25">
      <c r="A2839" s="18" t="s">
        <v>0</v>
      </c>
      <c r="B2839" s="17" t="s">
        <v>38</v>
      </c>
      <c r="C2839" s="17" t="s">
        <v>0</v>
      </c>
      <c r="D2839" s="17" t="s">
        <v>0</v>
      </c>
      <c r="E2839" s="17" t="s">
        <v>0</v>
      </c>
      <c r="F2839" s="19">
        <f>F2838+F2837+F2836+F2835+F2834</f>
        <v>57171500</v>
      </c>
      <c r="G2839" s="19">
        <f>G2838+G2837+G2836+G2835+G2834</f>
        <v>6942143.7700000005</v>
      </c>
      <c r="H2839" s="20">
        <f>H2838+H2837+H2836+H2835+H2834</f>
        <v>50229356.229999997</v>
      </c>
    </row>
    <row r="2840" spans="1:8" x14ac:dyDescent="0.25">
      <c r="A2840" s="18" t="s">
        <v>3286</v>
      </c>
      <c r="B2840" s="17" t="s">
        <v>3287</v>
      </c>
      <c r="C2840" s="17" t="s">
        <v>261</v>
      </c>
      <c r="D2840" s="17" t="s">
        <v>4405</v>
      </c>
      <c r="E2840" s="17" t="s">
        <v>4412</v>
      </c>
      <c r="F2840" s="19">
        <v>2550000</v>
      </c>
      <c r="G2840" s="19">
        <v>2517820.5099999998</v>
      </c>
      <c r="H2840" s="20">
        <v>32179.49</v>
      </c>
    </row>
    <row r="2841" spans="1:8" x14ac:dyDescent="0.25">
      <c r="A2841" s="18" t="s">
        <v>3288</v>
      </c>
      <c r="B2841" s="17" t="s">
        <v>40</v>
      </c>
      <c r="C2841" s="17" t="s">
        <v>41</v>
      </c>
      <c r="D2841" s="17" t="s">
        <v>4405</v>
      </c>
      <c r="E2841" s="17" t="s">
        <v>4412</v>
      </c>
      <c r="F2841" s="19">
        <v>48200</v>
      </c>
      <c r="G2841" s="19">
        <v>48100.37</v>
      </c>
      <c r="H2841" s="20">
        <v>99.63</v>
      </c>
    </row>
    <row r="2842" spans="1:8" x14ac:dyDescent="0.25">
      <c r="A2842" s="18" t="s">
        <v>0</v>
      </c>
      <c r="B2842" s="17" t="s">
        <v>42</v>
      </c>
      <c r="C2842" s="17" t="s">
        <v>0</v>
      </c>
      <c r="D2842" s="17" t="s">
        <v>0</v>
      </c>
      <c r="E2842" s="17" t="s">
        <v>0</v>
      </c>
      <c r="F2842" s="19">
        <f>F2841+F2840</f>
        <v>2598200</v>
      </c>
      <c r="G2842" s="19">
        <f>G2841+G2840</f>
        <v>2565920.88</v>
      </c>
      <c r="H2842" s="20">
        <f>H2841+H2840</f>
        <v>32279.120000000003</v>
      </c>
    </row>
    <row r="2843" spans="1:8" x14ac:dyDescent="0.25">
      <c r="A2843" s="18" t="s">
        <v>0</v>
      </c>
      <c r="B2843" s="17" t="s">
        <v>43</v>
      </c>
      <c r="C2843" s="17" t="s">
        <v>0</v>
      </c>
      <c r="D2843" s="17" t="s">
        <v>0</v>
      </c>
      <c r="E2843" s="17" t="s">
        <v>0</v>
      </c>
      <c r="F2843" s="19">
        <f>F2842-F2839</f>
        <v>-54573300</v>
      </c>
      <c r="G2843" s="19">
        <f>G2842-G2839</f>
        <v>-4376222.8900000006</v>
      </c>
      <c r="H2843" s="20">
        <f>H2842-H2839</f>
        <v>-50197077.109999999</v>
      </c>
    </row>
    <row r="2844" spans="1:8" x14ac:dyDescent="0.25">
      <c r="A2844" s="14" t="s">
        <v>3289</v>
      </c>
      <c r="B2844" s="15" t="s">
        <v>3290</v>
      </c>
      <c r="C2844" s="15" t="s">
        <v>0</v>
      </c>
      <c r="D2844" s="15" t="s">
        <v>0</v>
      </c>
      <c r="E2844" s="15" t="s">
        <v>0</v>
      </c>
      <c r="F2844" s="8"/>
      <c r="G2844" s="8"/>
      <c r="H2844" s="9"/>
    </row>
    <row r="2845" spans="1:8" x14ac:dyDescent="0.25">
      <c r="A2845" s="16" t="s">
        <v>3291</v>
      </c>
      <c r="B2845" s="17" t="s">
        <v>3292</v>
      </c>
      <c r="C2845" s="17" t="s">
        <v>0</v>
      </c>
      <c r="D2845" s="17" t="s">
        <v>0</v>
      </c>
      <c r="E2845" s="17" t="s">
        <v>0</v>
      </c>
      <c r="F2845" s="8"/>
      <c r="G2845" s="8"/>
      <c r="H2845" s="9"/>
    </row>
    <row r="2846" spans="1:8" x14ac:dyDescent="0.25">
      <c r="A2846" s="18" t="s">
        <v>3293</v>
      </c>
      <c r="B2846" s="17" t="s">
        <v>33</v>
      </c>
      <c r="C2846" s="17" t="s">
        <v>243</v>
      </c>
      <c r="D2846" s="17" t="s">
        <v>4405</v>
      </c>
      <c r="E2846" s="17" t="s">
        <v>4412</v>
      </c>
      <c r="F2846" s="19">
        <v>81500</v>
      </c>
      <c r="G2846" s="19">
        <v>81340.28</v>
      </c>
      <c r="H2846" s="20">
        <v>159.72</v>
      </c>
    </row>
    <row r="2847" spans="1:8" x14ac:dyDescent="0.25">
      <c r="A2847" s="18" t="s">
        <v>0</v>
      </c>
      <c r="B2847" s="17" t="s">
        <v>38</v>
      </c>
      <c r="C2847" s="17" t="s">
        <v>0</v>
      </c>
      <c r="D2847" s="17" t="s">
        <v>0</v>
      </c>
      <c r="E2847" s="17" t="s">
        <v>0</v>
      </c>
      <c r="F2847" s="19">
        <f>F2846</f>
        <v>81500</v>
      </c>
      <c r="G2847" s="19">
        <f>G2846</f>
        <v>81340.28</v>
      </c>
      <c r="H2847" s="20">
        <f>H2846</f>
        <v>159.72</v>
      </c>
    </row>
    <row r="2848" spans="1:8" x14ac:dyDescent="0.25">
      <c r="A2848" s="18" t="s">
        <v>3294</v>
      </c>
      <c r="B2848" s="17" t="s">
        <v>3287</v>
      </c>
      <c r="C2848" s="17" t="s">
        <v>261</v>
      </c>
      <c r="D2848" s="17" t="s">
        <v>4405</v>
      </c>
      <c r="E2848" s="17" t="s">
        <v>4412</v>
      </c>
      <c r="F2848" s="19">
        <v>81500</v>
      </c>
      <c r="G2848" s="19">
        <v>79670.080000000002</v>
      </c>
      <c r="H2848" s="20">
        <v>1829.92</v>
      </c>
    </row>
    <row r="2849" spans="1:8" x14ac:dyDescent="0.25">
      <c r="A2849" s="18" t="s">
        <v>3295</v>
      </c>
      <c r="B2849" s="17" t="s">
        <v>40</v>
      </c>
      <c r="C2849" s="17" t="s">
        <v>41</v>
      </c>
      <c r="D2849" s="17" t="s">
        <v>4405</v>
      </c>
      <c r="E2849" s="17" t="s">
        <v>4412</v>
      </c>
      <c r="F2849" s="19">
        <v>1700</v>
      </c>
      <c r="G2849" s="19">
        <v>1670.2</v>
      </c>
      <c r="H2849" s="20">
        <v>29.8</v>
      </c>
    </row>
    <row r="2850" spans="1:8" x14ac:dyDescent="0.25">
      <c r="A2850" s="18" t="s">
        <v>0</v>
      </c>
      <c r="B2850" s="17" t="s">
        <v>42</v>
      </c>
      <c r="C2850" s="17" t="s">
        <v>0</v>
      </c>
      <c r="D2850" s="17" t="s">
        <v>0</v>
      </c>
      <c r="E2850" s="17" t="s">
        <v>0</v>
      </c>
      <c r="F2850" s="19">
        <f>F2849+F2848</f>
        <v>83200</v>
      </c>
      <c r="G2850" s="19">
        <f>G2849+G2848</f>
        <v>81340.28</v>
      </c>
      <c r="H2850" s="20">
        <f>H2849+H2848</f>
        <v>1859.72</v>
      </c>
    </row>
    <row r="2851" spans="1:8" x14ac:dyDescent="0.25">
      <c r="A2851" s="18" t="s">
        <v>0</v>
      </c>
      <c r="B2851" s="17" t="s">
        <v>43</v>
      </c>
      <c r="C2851" s="17" t="s">
        <v>0</v>
      </c>
      <c r="D2851" s="17" t="s">
        <v>0</v>
      </c>
      <c r="E2851" s="17" t="s">
        <v>0</v>
      </c>
      <c r="F2851" s="19">
        <f>F2850-F2847</f>
        <v>1700</v>
      </c>
      <c r="G2851" s="19">
        <f>G2850-G2847</f>
        <v>0</v>
      </c>
      <c r="H2851" s="20">
        <f>H2850-H2847</f>
        <v>1700</v>
      </c>
    </row>
    <row r="2852" spans="1:8" x14ac:dyDescent="0.25">
      <c r="A2852" s="14" t="s">
        <v>3296</v>
      </c>
      <c r="B2852" s="15" t="s">
        <v>1076</v>
      </c>
      <c r="C2852" s="15" t="s">
        <v>0</v>
      </c>
      <c r="D2852" s="15" t="s">
        <v>0</v>
      </c>
      <c r="E2852" s="15" t="s">
        <v>0</v>
      </c>
      <c r="F2852" s="8"/>
      <c r="G2852" s="8"/>
      <c r="H2852" s="9"/>
    </row>
    <row r="2853" spans="1:8" x14ac:dyDescent="0.25">
      <c r="A2853" s="16" t="s">
        <v>3297</v>
      </c>
      <c r="B2853" s="17" t="s">
        <v>3298</v>
      </c>
      <c r="C2853" s="17" t="s">
        <v>0</v>
      </c>
      <c r="D2853" s="17" t="s">
        <v>0</v>
      </c>
      <c r="E2853" s="17" t="s">
        <v>0</v>
      </c>
      <c r="F2853" s="8"/>
      <c r="G2853" s="8"/>
      <c r="H2853" s="9"/>
    </row>
    <row r="2854" spans="1:8" x14ac:dyDescent="0.25">
      <c r="A2854" s="18" t="s">
        <v>3299</v>
      </c>
      <c r="B2854" s="17" t="s">
        <v>3300</v>
      </c>
      <c r="C2854" s="17" t="s">
        <v>250</v>
      </c>
      <c r="D2854" s="17" t="s">
        <v>4405</v>
      </c>
      <c r="E2854" s="17" t="s">
        <v>4416</v>
      </c>
      <c r="F2854" s="19">
        <v>212500</v>
      </c>
      <c r="G2854" s="19">
        <v>110270.05</v>
      </c>
      <c r="H2854" s="20">
        <v>102229.95</v>
      </c>
    </row>
    <row r="2855" spans="1:8" x14ac:dyDescent="0.25">
      <c r="A2855" s="18" t="s">
        <v>0</v>
      </c>
      <c r="B2855" s="17" t="s">
        <v>38</v>
      </c>
      <c r="C2855" s="17" t="s">
        <v>0</v>
      </c>
      <c r="D2855" s="17" t="s">
        <v>0</v>
      </c>
      <c r="E2855" s="17" t="s">
        <v>0</v>
      </c>
      <c r="F2855" s="19">
        <f>F2854</f>
        <v>212500</v>
      </c>
      <c r="G2855" s="19">
        <f>G2854</f>
        <v>110270.05</v>
      </c>
      <c r="H2855" s="20">
        <f>H2854</f>
        <v>102229.95</v>
      </c>
    </row>
    <row r="2856" spans="1:8" x14ac:dyDescent="0.25">
      <c r="A2856" s="18" t="s">
        <v>0</v>
      </c>
      <c r="B2856" s="17" t="s">
        <v>42</v>
      </c>
      <c r="C2856" s="17" t="s">
        <v>0</v>
      </c>
      <c r="D2856" s="17" t="s">
        <v>0</v>
      </c>
      <c r="E2856" s="17" t="s">
        <v>0</v>
      </c>
      <c r="F2856" s="19">
        <f>0</f>
        <v>0</v>
      </c>
      <c r="G2856" s="19">
        <f>0</f>
        <v>0</v>
      </c>
      <c r="H2856" s="20">
        <f>0</f>
        <v>0</v>
      </c>
    </row>
    <row r="2857" spans="1:8" x14ac:dyDescent="0.25">
      <c r="A2857" s="18" t="s">
        <v>0</v>
      </c>
      <c r="B2857" s="17" t="s">
        <v>43</v>
      </c>
      <c r="C2857" s="17" t="s">
        <v>0</v>
      </c>
      <c r="D2857" s="17" t="s">
        <v>0</v>
      </c>
      <c r="E2857" s="17" t="s">
        <v>0</v>
      </c>
      <c r="F2857" s="19">
        <f>F2856-F2855</f>
        <v>-212500</v>
      </c>
      <c r="G2857" s="19">
        <f>G2856-G2855</f>
        <v>-110270.05</v>
      </c>
      <c r="H2857" s="20">
        <f>H2856-H2855</f>
        <v>-102229.95</v>
      </c>
    </row>
    <row r="2858" spans="1:8" x14ac:dyDescent="0.25">
      <c r="A2858" s="12" t="s">
        <v>3301</v>
      </c>
      <c r="B2858" s="13" t="s">
        <v>3302</v>
      </c>
      <c r="C2858" s="13" t="s">
        <v>0</v>
      </c>
      <c r="D2858" s="13" t="s">
        <v>0</v>
      </c>
      <c r="E2858" s="13" t="s">
        <v>0</v>
      </c>
      <c r="F2858" s="8"/>
      <c r="G2858" s="8"/>
      <c r="H2858" s="9"/>
    </row>
    <row r="2859" spans="1:8" x14ac:dyDescent="0.25">
      <c r="A2859" s="14" t="s">
        <v>3303</v>
      </c>
      <c r="B2859" s="15" t="s">
        <v>3304</v>
      </c>
      <c r="C2859" s="15" t="s">
        <v>0</v>
      </c>
      <c r="D2859" s="15" t="s">
        <v>0</v>
      </c>
      <c r="E2859" s="15" t="s">
        <v>0</v>
      </c>
      <c r="F2859" s="8"/>
      <c r="G2859" s="8"/>
      <c r="H2859" s="9"/>
    </row>
    <row r="2860" spans="1:8" x14ac:dyDescent="0.25">
      <c r="A2860" s="16" t="s">
        <v>3305</v>
      </c>
      <c r="B2860" s="17" t="s">
        <v>3304</v>
      </c>
      <c r="C2860" s="17" t="s">
        <v>0</v>
      </c>
      <c r="D2860" s="17" t="s">
        <v>0</v>
      </c>
      <c r="E2860" s="17" t="s">
        <v>0</v>
      </c>
      <c r="F2860" s="8"/>
      <c r="G2860" s="8"/>
      <c r="H2860" s="9"/>
    </row>
    <row r="2861" spans="1:8" x14ac:dyDescent="0.25">
      <c r="A2861" s="18" t="s">
        <v>3306</v>
      </c>
      <c r="B2861" s="17" t="s">
        <v>3307</v>
      </c>
      <c r="C2861" s="17" t="s">
        <v>1828</v>
      </c>
      <c r="D2861" s="17" t="s">
        <v>4405</v>
      </c>
      <c r="E2861" s="17" t="s">
        <v>4416</v>
      </c>
      <c r="F2861" s="19">
        <v>2400000</v>
      </c>
      <c r="G2861" s="19">
        <v>2125655.2999999998</v>
      </c>
      <c r="H2861" s="20">
        <v>274344.7</v>
      </c>
    </row>
    <row r="2862" spans="1:8" x14ac:dyDescent="0.25">
      <c r="A2862" s="18" t="s">
        <v>0</v>
      </c>
      <c r="B2862" s="17" t="s">
        <v>38</v>
      </c>
      <c r="C2862" s="17" t="s">
        <v>0</v>
      </c>
      <c r="D2862" s="17" t="s">
        <v>0</v>
      </c>
      <c r="E2862" s="17" t="s">
        <v>0</v>
      </c>
      <c r="F2862" s="19">
        <f>F2861</f>
        <v>2400000</v>
      </c>
      <c r="G2862" s="19">
        <f>G2861</f>
        <v>2125655.2999999998</v>
      </c>
      <c r="H2862" s="20">
        <f>H2861</f>
        <v>274344.7</v>
      </c>
    </row>
    <row r="2863" spans="1:8" x14ac:dyDescent="0.25">
      <c r="A2863" s="18" t="s">
        <v>0</v>
      </c>
      <c r="B2863" s="17" t="s">
        <v>42</v>
      </c>
      <c r="C2863" s="17" t="s">
        <v>0</v>
      </c>
      <c r="D2863" s="17" t="s">
        <v>0</v>
      </c>
      <c r="E2863" s="17" t="s">
        <v>0</v>
      </c>
      <c r="F2863" s="19">
        <f>0</f>
        <v>0</v>
      </c>
      <c r="G2863" s="19">
        <f>0</f>
        <v>0</v>
      </c>
      <c r="H2863" s="20">
        <f>0</f>
        <v>0</v>
      </c>
    </row>
    <row r="2864" spans="1:8" x14ac:dyDescent="0.25">
      <c r="A2864" s="18" t="s">
        <v>0</v>
      </c>
      <c r="B2864" s="17" t="s">
        <v>43</v>
      </c>
      <c r="C2864" s="17" t="s">
        <v>0</v>
      </c>
      <c r="D2864" s="17" t="s">
        <v>0</v>
      </c>
      <c r="E2864" s="17" t="s">
        <v>0</v>
      </c>
      <c r="F2864" s="19">
        <f>F2863-F2862</f>
        <v>-2400000</v>
      </c>
      <c r="G2864" s="19">
        <f>G2863-G2862</f>
        <v>-2125655.2999999998</v>
      </c>
      <c r="H2864" s="20">
        <f>H2863-H2862</f>
        <v>-274344.7</v>
      </c>
    </row>
    <row r="2865" spans="1:8" x14ac:dyDescent="0.25">
      <c r="A2865" s="12" t="s">
        <v>3308</v>
      </c>
      <c r="B2865" s="13" t="s">
        <v>3309</v>
      </c>
      <c r="C2865" s="13" t="s">
        <v>0</v>
      </c>
      <c r="D2865" s="13" t="s">
        <v>0</v>
      </c>
      <c r="E2865" s="13" t="s">
        <v>0</v>
      </c>
      <c r="F2865" s="8"/>
      <c r="G2865" s="8"/>
      <c r="H2865" s="9"/>
    </row>
    <row r="2866" spans="1:8" x14ac:dyDescent="0.25">
      <c r="A2866" s="14" t="s">
        <v>3310</v>
      </c>
      <c r="B2866" s="15" t="s">
        <v>3311</v>
      </c>
      <c r="C2866" s="15" t="s">
        <v>0</v>
      </c>
      <c r="D2866" s="15" t="s">
        <v>0</v>
      </c>
      <c r="E2866" s="15" t="s">
        <v>0</v>
      </c>
      <c r="F2866" s="8"/>
      <c r="G2866" s="8"/>
      <c r="H2866" s="9"/>
    </row>
    <row r="2867" spans="1:8" x14ac:dyDescent="0.25">
      <c r="A2867" s="16" t="s">
        <v>3312</v>
      </c>
      <c r="B2867" s="17" t="s">
        <v>3311</v>
      </c>
      <c r="C2867" s="17" t="s">
        <v>0</v>
      </c>
      <c r="D2867" s="17" t="s">
        <v>0</v>
      </c>
      <c r="E2867" s="17" t="s">
        <v>0</v>
      </c>
      <c r="F2867" s="8"/>
      <c r="G2867" s="8"/>
      <c r="H2867" s="9"/>
    </row>
    <row r="2868" spans="1:8" x14ac:dyDescent="0.25">
      <c r="A2868" s="18" t="s">
        <v>3313</v>
      </c>
      <c r="B2868" s="17" t="s">
        <v>3314</v>
      </c>
      <c r="C2868" s="17" t="s">
        <v>48</v>
      </c>
      <c r="D2868" s="17" t="s">
        <v>4409</v>
      </c>
      <c r="E2868" s="17" t="s">
        <v>4418</v>
      </c>
      <c r="F2868" s="19">
        <v>159000</v>
      </c>
      <c r="G2868" s="19">
        <v>200400</v>
      </c>
      <c r="H2868" s="20">
        <v>-41400</v>
      </c>
    </row>
    <row r="2869" spans="1:8" x14ac:dyDescent="0.25">
      <c r="A2869" s="18" t="s">
        <v>3315</v>
      </c>
      <c r="B2869" s="17" t="s">
        <v>3316</v>
      </c>
      <c r="C2869" s="17" t="s">
        <v>48</v>
      </c>
      <c r="D2869" s="17" t="s">
        <v>4409</v>
      </c>
      <c r="E2869" s="17" t="s">
        <v>4418</v>
      </c>
      <c r="F2869" s="19">
        <v>156000</v>
      </c>
      <c r="G2869" s="19">
        <v>156000</v>
      </c>
      <c r="H2869" s="20">
        <v>0</v>
      </c>
    </row>
    <row r="2870" spans="1:8" x14ac:dyDescent="0.25">
      <c r="A2870" s="18" t="s">
        <v>0</v>
      </c>
      <c r="B2870" s="17" t="s">
        <v>38</v>
      </c>
      <c r="C2870" s="17" t="s">
        <v>0</v>
      </c>
      <c r="D2870" s="17" t="s">
        <v>0</v>
      </c>
      <c r="E2870" s="17" t="s">
        <v>0</v>
      </c>
      <c r="F2870" s="19">
        <f>F2869+F2868</f>
        <v>315000</v>
      </c>
      <c r="G2870" s="19">
        <f>G2869+G2868</f>
        <v>356400</v>
      </c>
      <c r="H2870" s="20">
        <f>H2869+H2868</f>
        <v>-41400</v>
      </c>
    </row>
    <row r="2871" spans="1:8" x14ac:dyDescent="0.25">
      <c r="A2871" s="18" t="s">
        <v>0</v>
      </c>
      <c r="B2871" s="17" t="s">
        <v>42</v>
      </c>
      <c r="C2871" s="17" t="s">
        <v>0</v>
      </c>
      <c r="D2871" s="17" t="s">
        <v>0</v>
      </c>
      <c r="E2871" s="17" t="s">
        <v>0</v>
      </c>
      <c r="F2871" s="19">
        <f>0</f>
        <v>0</v>
      </c>
      <c r="G2871" s="19">
        <f>0</f>
        <v>0</v>
      </c>
      <c r="H2871" s="20">
        <f>0</f>
        <v>0</v>
      </c>
    </row>
    <row r="2872" spans="1:8" x14ac:dyDescent="0.25">
      <c r="A2872" s="18" t="s">
        <v>0</v>
      </c>
      <c r="B2872" s="17" t="s">
        <v>43</v>
      </c>
      <c r="C2872" s="17" t="s">
        <v>0</v>
      </c>
      <c r="D2872" s="17" t="s">
        <v>0</v>
      </c>
      <c r="E2872" s="17" t="s">
        <v>0</v>
      </c>
      <c r="F2872" s="19">
        <f>F2871-F2870</f>
        <v>-315000</v>
      </c>
      <c r="G2872" s="19">
        <f>G2871-G2870</f>
        <v>-356400</v>
      </c>
      <c r="H2872" s="20">
        <f>H2871-H2870</f>
        <v>41400</v>
      </c>
    </row>
    <row r="2873" spans="1:8" x14ac:dyDescent="0.25">
      <c r="A2873" s="14" t="s">
        <v>3317</v>
      </c>
      <c r="B2873" s="15" t="s">
        <v>3318</v>
      </c>
      <c r="C2873" s="15" t="s">
        <v>0</v>
      </c>
      <c r="D2873" s="15" t="s">
        <v>0</v>
      </c>
      <c r="E2873" s="15" t="s">
        <v>0</v>
      </c>
      <c r="F2873" s="8"/>
      <c r="G2873" s="8"/>
      <c r="H2873" s="9"/>
    </row>
    <row r="2874" spans="1:8" x14ac:dyDescent="0.25">
      <c r="A2874" s="16" t="s">
        <v>3319</v>
      </c>
      <c r="B2874" s="17" t="s">
        <v>3318</v>
      </c>
      <c r="C2874" s="17" t="s">
        <v>0</v>
      </c>
      <c r="D2874" s="17" t="s">
        <v>0</v>
      </c>
      <c r="E2874" s="17" t="s">
        <v>0</v>
      </c>
      <c r="F2874" s="8"/>
      <c r="G2874" s="8"/>
      <c r="H2874" s="9"/>
    </row>
    <row r="2875" spans="1:8" x14ac:dyDescent="0.25">
      <c r="A2875" s="18" t="s">
        <v>3320</v>
      </c>
      <c r="B2875" s="17" t="s">
        <v>252</v>
      </c>
      <c r="C2875" s="17" t="s">
        <v>253</v>
      </c>
      <c r="D2875" s="17" t="s">
        <v>4409</v>
      </c>
      <c r="E2875" s="17" t="s">
        <v>4418</v>
      </c>
      <c r="F2875" s="19">
        <v>15000</v>
      </c>
      <c r="G2875" s="19">
        <v>0</v>
      </c>
      <c r="H2875" s="20">
        <v>15000</v>
      </c>
    </row>
    <row r="2876" spans="1:8" x14ac:dyDescent="0.25">
      <c r="A2876" s="18" t="s">
        <v>3321</v>
      </c>
      <c r="B2876" s="17" t="s">
        <v>1314</v>
      </c>
      <c r="C2876" s="17" t="s">
        <v>253</v>
      </c>
      <c r="D2876" s="17" t="s">
        <v>4409</v>
      </c>
      <c r="E2876" s="17" t="s">
        <v>4418</v>
      </c>
      <c r="F2876" s="19">
        <v>15000</v>
      </c>
      <c r="G2876" s="19">
        <v>0</v>
      </c>
      <c r="H2876" s="20">
        <v>15000</v>
      </c>
    </row>
    <row r="2877" spans="1:8" x14ac:dyDescent="0.25">
      <c r="A2877" s="18" t="s">
        <v>3322</v>
      </c>
      <c r="B2877" s="17" t="s">
        <v>91</v>
      </c>
      <c r="C2877" s="17" t="s">
        <v>92</v>
      </c>
      <c r="D2877" s="17" t="s">
        <v>4409</v>
      </c>
      <c r="E2877" s="17" t="s">
        <v>4418</v>
      </c>
      <c r="F2877" s="19">
        <v>3000</v>
      </c>
      <c r="G2877" s="19">
        <v>0</v>
      </c>
      <c r="H2877" s="20">
        <v>3000</v>
      </c>
    </row>
    <row r="2878" spans="1:8" x14ac:dyDescent="0.25">
      <c r="A2878" s="18" t="s">
        <v>3323</v>
      </c>
      <c r="B2878" s="17" t="s">
        <v>3324</v>
      </c>
      <c r="C2878" s="17" t="s">
        <v>19</v>
      </c>
      <c r="D2878" s="17" t="s">
        <v>4409</v>
      </c>
      <c r="E2878" s="17" t="s">
        <v>4418</v>
      </c>
      <c r="F2878" s="19">
        <v>440000</v>
      </c>
      <c r="G2878" s="19">
        <v>365239.7</v>
      </c>
      <c r="H2878" s="20">
        <v>74760.3</v>
      </c>
    </row>
    <row r="2879" spans="1:8" x14ac:dyDescent="0.25">
      <c r="A2879" s="18" t="s">
        <v>3325</v>
      </c>
      <c r="B2879" s="17" t="s">
        <v>101</v>
      </c>
      <c r="C2879" s="17" t="s">
        <v>19</v>
      </c>
      <c r="D2879" s="17" t="s">
        <v>4409</v>
      </c>
      <c r="E2879" s="17" t="s">
        <v>4418</v>
      </c>
      <c r="F2879" s="19">
        <v>87000</v>
      </c>
      <c r="G2879" s="19">
        <v>16410.14</v>
      </c>
      <c r="H2879" s="20">
        <v>70589.86</v>
      </c>
    </row>
    <row r="2880" spans="1:8" x14ac:dyDescent="0.25">
      <c r="A2880" s="18" t="s">
        <v>3326</v>
      </c>
      <c r="B2880" s="17" t="s">
        <v>3327</v>
      </c>
      <c r="C2880" s="17" t="s">
        <v>19</v>
      </c>
      <c r="D2880" s="17" t="s">
        <v>4409</v>
      </c>
      <c r="E2880" s="17" t="s">
        <v>4418</v>
      </c>
      <c r="F2880" s="19">
        <v>97200</v>
      </c>
      <c r="G2880" s="19">
        <v>7953.46</v>
      </c>
      <c r="H2880" s="20">
        <v>89246.54</v>
      </c>
    </row>
    <row r="2881" spans="1:8" x14ac:dyDescent="0.25">
      <c r="A2881" s="18" t="s">
        <v>3328</v>
      </c>
      <c r="B2881" s="17" t="s">
        <v>3329</v>
      </c>
      <c r="C2881" s="17" t="s">
        <v>243</v>
      </c>
      <c r="D2881" s="17" t="s">
        <v>4409</v>
      </c>
      <c r="E2881" s="17" t="s">
        <v>4418</v>
      </c>
      <c r="F2881" s="19">
        <v>110500</v>
      </c>
      <c r="G2881" s="19">
        <v>110500</v>
      </c>
      <c r="H2881" s="20">
        <v>0</v>
      </c>
    </row>
    <row r="2882" spans="1:8" x14ac:dyDescent="0.25">
      <c r="A2882" s="18" t="s">
        <v>3330</v>
      </c>
      <c r="B2882" s="17" t="s">
        <v>3331</v>
      </c>
      <c r="C2882" s="17" t="s">
        <v>19</v>
      </c>
      <c r="D2882" s="17" t="s">
        <v>4409</v>
      </c>
      <c r="E2882" s="17" t="s">
        <v>4418</v>
      </c>
      <c r="F2882" s="19">
        <v>17000</v>
      </c>
      <c r="G2882" s="19">
        <v>7358</v>
      </c>
      <c r="H2882" s="20">
        <v>9642</v>
      </c>
    </row>
    <row r="2883" spans="1:8" x14ac:dyDescent="0.25">
      <c r="A2883" s="18" t="s">
        <v>0</v>
      </c>
      <c r="B2883" s="17" t="s">
        <v>38</v>
      </c>
      <c r="C2883" s="17" t="s">
        <v>0</v>
      </c>
      <c r="D2883" s="17" t="s">
        <v>0</v>
      </c>
      <c r="E2883" s="17" t="s">
        <v>0</v>
      </c>
      <c r="F2883" s="19">
        <f>F2882+F2881+F2880+F2879+F2878+F2877+F2876+F2875</f>
        <v>784700</v>
      </c>
      <c r="G2883" s="19">
        <f>G2882+G2881+G2880+G2879+G2878+G2877+G2876+G2875</f>
        <v>507461.30000000005</v>
      </c>
      <c r="H2883" s="20">
        <f>H2882+H2881+H2880+H2879+H2878+H2877+H2876+H2875</f>
        <v>277238.7</v>
      </c>
    </row>
    <row r="2884" spans="1:8" x14ac:dyDescent="0.25">
      <c r="A2884" s="18" t="s">
        <v>3332</v>
      </c>
      <c r="B2884" s="17" t="s">
        <v>3333</v>
      </c>
      <c r="C2884" s="17" t="s">
        <v>368</v>
      </c>
      <c r="D2884" s="17" t="s">
        <v>4409</v>
      </c>
      <c r="E2884" s="17" t="s">
        <v>4418</v>
      </c>
      <c r="F2884" s="19">
        <v>340000</v>
      </c>
      <c r="G2884" s="19">
        <v>292936.8</v>
      </c>
      <c r="H2884" s="20">
        <v>47063.199999999997</v>
      </c>
    </row>
    <row r="2885" spans="1:8" x14ac:dyDescent="0.25">
      <c r="A2885" s="18" t="s">
        <v>3334</v>
      </c>
      <c r="B2885" s="17" t="s">
        <v>3335</v>
      </c>
      <c r="C2885" s="17" t="s">
        <v>41</v>
      </c>
      <c r="D2885" s="17" t="s">
        <v>4409</v>
      </c>
      <c r="E2885" s="17" t="s">
        <v>4418</v>
      </c>
      <c r="F2885" s="19">
        <v>6000</v>
      </c>
      <c r="G2885" s="19">
        <v>1858</v>
      </c>
      <c r="H2885" s="20">
        <v>4142</v>
      </c>
    </row>
    <row r="2886" spans="1:8" x14ac:dyDescent="0.25">
      <c r="A2886" s="18" t="s">
        <v>3336</v>
      </c>
      <c r="B2886" s="17" t="s">
        <v>3337</v>
      </c>
      <c r="C2886" s="17" t="s">
        <v>368</v>
      </c>
      <c r="D2886" s="17" t="s">
        <v>4409</v>
      </c>
      <c r="E2886" s="17" t="s">
        <v>4418</v>
      </c>
      <c r="F2886" s="19">
        <v>3000</v>
      </c>
      <c r="G2886" s="19">
        <v>0</v>
      </c>
      <c r="H2886" s="20">
        <v>3000</v>
      </c>
    </row>
    <row r="2887" spans="1:8" x14ac:dyDescent="0.25">
      <c r="A2887" s="18" t="s">
        <v>0</v>
      </c>
      <c r="B2887" s="17" t="s">
        <v>42</v>
      </c>
      <c r="C2887" s="17" t="s">
        <v>0</v>
      </c>
      <c r="D2887" s="17" t="s">
        <v>0</v>
      </c>
      <c r="E2887" s="17" t="s">
        <v>0</v>
      </c>
      <c r="F2887" s="19">
        <f>F2886+F2885+F2884</f>
        <v>349000</v>
      </c>
      <c r="G2887" s="19">
        <f>G2886+G2885+G2884</f>
        <v>294794.8</v>
      </c>
      <c r="H2887" s="20">
        <f>H2886+H2885+H2884</f>
        <v>54205.2</v>
      </c>
    </row>
    <row r="2888" spans="1:8" x14ac:dyDescent="0.25">
      <c r="A2888" s="18" t="s">
        <v>0</v>
      </c>
      <c r="B2888" s="17" t="s">
        <v>43</v>
      </c>
      <c r="C2888" s="17" t="s">
        <v>0</v>
      </c>
      <c r="D2888" s="17" t="s">
        <v>0</v>
      </c>
      <c r="E2888" s="17" t="s">
        <v>0</v>
      </c>
      <c r="F2888" s="19">
        <f>F2887-F2883</f>
        <v>-435700</v>
      </c>
      <c r="G2888" s="19">
        <f>G2887-G2883</f>
        <v>-212666.50000000006</v>
      </c>
      <c r="H2888" s="20">
        <f>H2887-H2883</f>
        <v>-223033.5</v>
      </c>
    </row>
    <row r="2889" spans="1:8" x14ac:dyDescent="0.25">
      <c r="A2889" s="12" t="s">
        <v>3338</v>
      </c>
      <c r="B2889" s="13" t="s">
        <v>3339</v>
      </c>
      <c r="C2889" s="13" t="s">
        <v>0</v>
      </c>
      <c r="D2889" s="13" t="s">
        <v>0</v>
      </c>
      <c r="E2889" s="13" t="s">
        <v>0</v>
      </c>
      <c r="F2889" s="8"/>
      <c r="G2889" s="8"/>
      <c r="H2889" s="9"/>
    </row>
    <row r="2890" spans="1:8" x14ac:dyDescent="0.25">
      <c r="A2890" s="14" t="s">
        <v>3340</v>
      </c>
      <c r="B2890" s="15" t="s">
        <v>3341</v>
      </c>
      <c r="C2890" s="15" t="s">
        <v>0</v>
      </c>
      <c r="D2890" s="15" t="s">
        <v>0</v>
      </c>
      <c r="E2890" s="15" t="s">
        <v>0</v>
      </c>
      <c r="F2890" s="8"/>
      <c r="G2890" s="8"/>
      <c r="H2890" s="9"/>
    </row>
    <row r="2891" spans="1:8" x14ac:dyDescent="0.25">
      <c r="A2891" s="16" t="s">
        <v>3342</v>
      </c>
      <c r="B2891" s="17" t="s">
        <v>3343</v>
      </c>
      <c r="C2891" s="17" t="s">
        <v>0</v>
      </c>
      <c r="D2891" s="17" t="s">
        <v>0</v>
      </c>
      <c r="E2891" s="17" t="s">
        <v>0</v>
      </c>
      <c r="F2891" s="8"/>
      <c r="G2891" s="8"/>
      <c r="H2891" s="9"/>
    </row>
    <row r="2892" spans="1:8" x14ac:dyDescent="0.25">
      <c r="A2892" s="18" t="s">
        <v>3344</v>
      </c>
      <c r="B2892" s="17" t="s">
        <v>3345</v>
      </c>
      <c r="C2892" s="17" t="s">
        <v>48</v>
      </c>
      <c r="D2892" s="17" t="s">
        <v>4405</v>
      </c>
      <c r="E2892" s="17" t="s">
        <v>4416</v>
      </c>
      <c r="F2892" s="19">
        <v>96842200</v>
      </c>
      <c r="G2892" s="19">
        <v>96842177.769999996</v>
      </c>
      <c r="H2892" s="20">
        <v>22.23</v>
      </c>
    </row>
    <row r="2893" spans="1:8" x14ac:dyDescent="0.25">
      <c r="A2893" s="18" t="s">
        <v>3346</v>
      </c>
      <c r="B2893" s="17" t="s">
        <v>3347</v>
      </c>
      <c r="C2893" s="17" t="s">
        <v>48</v>
      </c>
      <c r="D2893" s="17" t="s">
        <v>4405</v>
      </c>
      <c r="E2893" s="17" t="s">
        <v>4416</v>
      </c>
      <c r="F2893" s="19">
        <v>2957200</v>
      </c>
      <c r="G2893" s="19">
        <v>2957200</v>
      </c>
      <c r="H2893" s="20">
        <v>0</v>
      </c>
    </row>
    <row r="2894" spans="1:8" x14ac:dyDescent="0.25">
      <c r="A2894" s="18" t="s">
        <v>0</v>
      </c>
      <c r="B2894" s="17" t="s">
        <v>38</v>
      </c>
      <c r="C2894" s="17" t="s">
        <v>0</v>
      </c>
      <c r="D2894" s="17" t="s">
        <v>0</v>
      </c>
      <c r="E2894" s="17" t="s">
        <v>0</v>
      </c>
      <c r="F2894" s="19">
        <f>F2893+F2892</f>
        <v>99799400</v>
      </c>
      <c r="G2894" s="19">
        <f>G2893+G2892</f>
        <v>99799377.769999996</v>
      </c>
      <c r="H2894" s="20">
        <f>H2893+H2892</f>
        <v>22.23</v>
      </c>
    </row>
    <row r="2895" spans="1:8" x14ac:dyDescent="0.25">
      <c r="A2895" s="18" t="s">
        <v>0</v>
      </c>
      <c r="B2895" s="17" t="s">
        <v>42</v>
      </c>
      <c r="C2895" s="17" t="s">
        <v>0</v>
      </c>
      <c r="D2895" s="17" t="s">
        <v>0</v>
      </c>
      <c r="E2895" s="17" t="s">
        <v>0</v>
      </c>
      <c r="F2895" s="19">
        <f>0</f>
        <v>0</v>
      </c>
      <c r="G2895" s="19">
        <f>0</f>
        <v>0</v>
      </c>
      <c r="H2895" s="20">
        <f>0</f>
        <v>0</v>
      </c>
    </row>
    <row r="2896" spans="1:8" x14ac:dyDescent="0.25">
      <c r="A2896" s="18" t="s">
        <v>0</v>
      </c>
      <c r="B2896" s="17" t="s">
        <v>43</v>
      </c>
      <c r="C2896" s="17" t="s">
        <v>0</v>
      </c>
      <c r="D2896" s="17" t="s">
        <v>0</v>
      </c>
      <c r="E2896" s="17" t="s">
        <v>0</v>
      </c>
      <c r="F2896" s="19">
        <f>F2895-F2894</f>
        <v>-99799400</v>
      </c>
      <c r="G2896" s="19">
        <f>G2895-G2894</f>
        <v>-99799377.769999996</v>
      </c>
      <c r="H2896" s="20">
        <f>H2895-H2894</f>
        <v>-22.23</v>
      </c>
    </row>
    <row r="2897" spans="1:8" x14ac:dyDescent="0.25">
      <c r="A2897" s="16" t="s">
        <v>3348</v>
      </c>
      <c r="B2897" s="17" t="s">
        <v>817</v>
      </c>
      <c r="C2897" s="17" t="s">
        <v>0</v>
      </c>
      <c r="D2897" s="17" t="s">
        <v>0</v>
      </c>
      <c r="E2897" s="17" t="s">
        <v>0</v>
      </c>
      <c r="F2897" s="8"/>
      <c r="G2897" s="8"/>
      <c r="H2897" s="9"/>
    </row>
    <row r="2898" spans="1:8" x14ac:dyDescent="0.25">
      <c r="A2898" s="18" t="s">
        <v>3349</v>
      </c>
      <c r="B2898" s="17" t="s">
        <v>3350</v>
      </c>
      <c r="C2898" s="17" t="s">
        <v>48</v>
      </c>
      <c r="D2898" s="17" t="s">
        <v>4405</v>
      </c>
      <c r="E2898" s="17" t="s">
        <v>4416</v>
      </c>
      <c r="F2898" s="19">
        <v>384300</v>
      </c>
      <c r="G2898" s="19">
        <v>384239.12</v>
      </c>
      <c r="H2898" s="20">
        <v>60.88</v>
      </c>
    </row>
    <row r="2899" spans="1:8" x14ac:dyDescent="0.25">
      <c r="A2899" s="18" t="s">
        <v>3351</v>
      </c>
      <c r="B2899" s="17" t="s">
        <v>3352</v>
      </c>
      <c r="C2899" s="17" t="s">
        <v>48</v>
      </c>
      <c r="D2899" s="17" t="s">
        <v>4405</v>
      </c>
      <c r="E2899" s="17" t="s">
        <v>4416</v>
      </c>
      <c r="F2899" s="19">
        <v>100</v>
      </c>
      <c r="G2899" s="19">
        <v>0</v>
      </c>
      <c r="H2899" s="20">
        <v>100</v>
      </c>
    </row>
    <row r="2900" spans="1:8" x14ac:dyDescent="0.25">
      <c r="A2900" s="18" t="s">
        <v>3353</v>
      </c>
      <c r="B2900" s="17" t="s">
        <v>3354</v>
      </c>
      <c r="C2900" s="17" t="s">
        <v>19</v>
      </c>
      <c r="D2900" s="17" t="s">
        <v>4405</v>
      </c>
      <c r="E2900" s="17" t="s">
        <v>4418</v>
      </c>
      <c r="F2900" s="19">
        <v>100</v>
      </c>
      <c r="G2900" s="19">
        <v>0</v>
      </c>
      <c r="H2900" s="20">
        <v>100</v>
      </c>
    </row>
    <row r="2901" spans="1:8" x14ac:dyDescent="0.25">
      <c r="A2901" s="18" t="s">
        <v>3355</v>
      </c>
      <c r="B2901" s="17" t="s">
        <v>3356</v>
      </c>
      <c r="C2901" s="17" t="s">
        <v>48</v>
      </c>
      <c r="D2901" s="17" t="s">
        <v>4405</v>
      </c>
      <c r="E2901" s="17" t="s">
        <v>4416</v>
      </c>
      <c r="F2901" s="19">
        <v>6167600</v>
      </c>
      <c r="G2901" s="19">
        <v>6249441</v>
      </c>
      <c r="H2901" s="20">
        <v>-81841</v>
      </c>
    </row>
    <row r="2902" spans="1:8" x14ac:dyDescent="0.25">
      <c r="A2902" s="18" t="s">
        <v>3357</v>
      </c>
      <c r="B2902" s="17" t="s">
        <v>3358</v>
      </c>
      <c r="C2902" s="17" t="s">
        <v>48</v>
      </c>
      <c r="D2902" s="17" t="s">
        <v>4405</v>
      </c>
      <c r="E2902" s="17" t="s">
        <v>4416</v>
      </c>
      <c r="F2902" s="19">
        <v>66400</v>
      </c>
      <c r="G2902" s="19">
        <v>66300</v>
      </c>
      <c r="H2902" s="20">
        <v>100</v>
      </c>
    </row>
    <row r="2903" spans="1:8" x14ac:dyDescent="0.25">
      <c r="A2903" s="18" t="s">
        <v>0</v>
      </c>
      <c r="B2903" s="17" t="s">
        <v>38</v>
      </c>
      <c r="C2903" s="17" t="s">
        <v>0</v>
      </c>
      <c r="D2903" s="17" t="s">
        <v>0</v>
      </c>
      <c r="E2903" s="17" t="s">
        <v>0</v>
      </c>
      <c r="F2903" s="19">
        <f>F2902+F2901+F2900+F2899+F2898</f>
        <v>6618500</v>
      </c>
      <c r="G2903" s="19">
        <f>G2902+G2901+G2900+G2899+G2898</f>
        <v>6699980.1200000001</v>
      </c>
      <c r="H2903" s="20">
        <f>H2902+H2901+H2900+H2899+H2898</f>
        <v>-81480.12</v>
      </c>
    </row>
    <row r="2904" spans="1:8" x14ac:dyDescent="0.25">
      <c r="A2904" s="18" t="s">
        <v>0</v>
      </c>
      <c r="B2904" s="17" t="s">
        <v>42</v>
      </c>
      <c r="C2904" s="17" t="s">
        <v>0</v>
      </c>
      <c r="D2904" s="17" t="s">
        <v>0</v>
      </c>
      <c r="E2904" s="17" t="s">
        <v>0</v>
      </c>
      <c r="F2904" s="19">
        <f>0</f>
        <v>0</v>
      </c>
      <c r="G2904" s="19">
        <f>0</f>
        <v>0</v>
      </c>
      <c r="H2904" s="20">
        <f>0</f>
        <v>0</v>
      </c>
    </row>
    <row r="2905" spans="1:8" x14ac:dyDescent="0.25">
      <c r="A2905" s="18" t="s">
        <v>0</v>
      </c>
      <c r="B2905" s="17" t="s">
        <v>43</v>
      </c>
      <c r="C2905" s="17" t="s">
        <v>0</v>
      </c>
      <c r="D2905" s="17" t="s">
        <v>0</v>
      </c>
      <c r="E2905" s="17" t="s">
        <v>0</v>
      </c>
      <c r="F2905" s="19">
        <f>F2904-F2903</f>
        <v>-6618500</v>
      </c>
      <c r="G2905" s="19">
        <f>G2904-G2903</f>
        <v>-6699980.1200000001</v>
      </c>
      <c r="H2905" s="20">
        <f>H2904-H2903</f>
        <v>81480.12</v>
      </c>
    </row>
    <row r="2906" spans="1:8" x14ac:dyDescent="0.25">
      <c r="A2906" s="10" t="s">
        <v>3359</v>
      </c>
      <c r="B2906" s="11" t="s">
        <v>3360</v>
      </c>
      <c r="C2906" s="11" t="s">
        <v>0</v>
      </c>
      <c r="D2906" s="11" t="s">
        <v>0</v>
      </c>
      <c r="E2906" s="11" t="s">
        <v>0</v>
      </c>
      <c r="F2906" s="8"/>
      <c r="G2906" s="8"/>
      <c r="H2906" s="9"/>
    </row>
    <row r="2907" spans="1:8" x14ac:dyDescent="0.25">
      <c r="A2907" s="12" t="s">
        <v>3361</v>
      </c>
      <c r="B2907" s="13" t="s">
        <v>3362</v>
      </c>
      <c r="C2907" s="13" t="s">
        <v>0</v>
      </c>
      <c r="D2907" s="13" t="s">
        <v>0</v>
      </c>
      <c r="E2907" s="13" t="s">
        <v>0</v>
      </c>
      <c r="F2907" s="8"/>
      <c r="G2907" s="8"/>
      <c r="H2907" s="9"/>
    </row>
    <row r="2908" spans="1:8" x14ac:dyDescent="0.25">
      <c r="A2908" s="14" t="s">
        <v>3363</v>
      </c>
      <c r="B2908" s="15" t="s">
        <v>3364</v>
      </c>
      <c r="C2908" s="15" t="s">
        <v>0</v>
      </c>
      <c r="D2908" s="15" t="s">
        <v>0</v>
      </c>
      <c r="E2908" s="15" t="s">
        <v>0</v>
      </c>
      <c r="F2908" s="8"/>
      <c r="G2908" s="8"/>
      <c r="H2908" s="9"/>
    </row>
    <row r="2909" spans="1:8" x14ac:dyDescent="0.25">
      <c r="A2909" s="16" t="s">
        <v>3365</v>
      </c>
      <c r="B2909" s="17" t="s">
        <v>3366</v>
      </c>
      <c r="C2909" s="17" t="s">
        <v>0</v>
      </c>
      <c r="D2909" s="17" t="s">
        <v>0</v>
      </c>
      <c r="E2909" s="17" t="s">
        <v>0</v>
      </c>
      <c r="F2909" s="8"/>
      <c r="G2909" s="8"/>
      <c r="H2909" s="9"/>
    </row>
    <row r="2910" spans="1:8" x14ac:dyDescent="0.25">
      <c r="A2910" s="18" t="s">
        <v>3367</v>
      </c>
      <c r="B2910" s="17" t="s">
        <v>1668</v>
      </c>
      <c r="C2910" s="17" t="s">
        <v>19</v>
      </c>
      <c r="D2910" s="17" t="s">
        <v>4408</v>
      </c>
      <c r="E2910" s="17" t="s">
        <v>4439</v>
      </c>
      <c r="F2910" s="19">
        <v>15000</v>
      </c>
      <c r="G2910" s="19">
        <v>10147.35</v>
      </c>
      <c r="H2910" s="20">
        <v>4852.6499999999996</v>
      </c>
    </row>
    <row r="2911" spans="1:8" x14ac:dyDescent="0.25">
      <c r="A2911" s="18" t="s">
        <v>3368</v>
      </c>
      <c r="B2911" s="17" t="s">
        <v>101</v>
      </c>
      <c r="C2911" s="17" t="s">
        <v>19</v>
      </c>
      <c r="D2911" s="17" t="s">
        <v>4408</v>
      </c>
      <c r="E2911" s="17" t="s">
        <v>4439</v>
      </c>
      <c r="F2911" s="19">
        <v>450000</v>
      </c>
      <c r="G2911" s="19">
        <v>404434.95</v>
      </c>
      <c r="H2911" s="20">
        <v>45565.05</v>
      </c>
    </row>
    <row r="2912" spans="1:8" x14ac:dyDescent="0.25">
      <c r="A2912" s="18" t="s">
        <v>0</v>
      </c>
      <c r="B2912" s="17" t="s">
        <v>38</v>
      </c>
      <c r="C2912" s="17" t="s">
        <v>0</v>
      </c>
      <c r="D2912" s="17" t="s">
        <v>0</v>
      </c>
      <c r="E2912" s="17" t="s">
        <v>0</v>
      </c>
      <c r="F2912" s="19">
        <f>F2911+F2910</f>
        <v>465000</v>
      </c>
      <c r="G2912" s="19">
        <f>G2911+G2910</f>
        <v>414582.3</v>
      </c>
      <c r="H2912" s="20">
        <f>H2911+H2910</f>
        <v>50417.700000000004</v>
      </c>
    </row>
    <row r="2913" spans="1:8" x14ac:dyDescent="0.25">
      <c r="A2913" s="18" t="s">
        <v>3369</v>
      </c>
      <c r="B2913" s="17" t="s">
        <v>380</v>
      </c>
      <c r="C2913" s="17" t="s">
        <v>261</v>
      </c>
      <c r="D2913" s="17" t="s">
        <v>4408</v>
      </c>
      <c r="E2913" s="17" t="s">
        <v>4439</v>
      </c>
      <c r="F2913" s="19">
        <v>100</v>
      </c>
      <c r="G2913" s="19">
        <v>3763265.92</v>
      </c>
      <c r="H2913" s="20">
        <v>-3763165.92</v>
      </c>
    </row>
    <row r="2914" spans="1:8" x14ac:dyDescent="0.25">
      <c r="A2914" s="18" t="s">
        <v>0</v>
      </c>
      <c r="B2914" s="17" t="s">
        <v>42</v>
      </c>
      <c r="C2914" s="17" t="s">
        <v>0</v>
      </c>
      <c r="D2914" s="17" t="s">
        <v>0</v>
      </c>
      <c r="E2914" s="17" t="s">
        <v>0</v>
      </c>
      <c r="F2914" s="19">
        <f>F2913</f>
        <v>100</v>
      </c>
      <c r="G2914" s="19">
        <f>G2913</f>
        <v>3763265.92</v>
      </c>
      <c r="H2914" s="20">
        <f>H2913</f>
        <v>-3763165.92</v>
      </c>
    </row>
    <row r="2915" spans="1:8" x14ac:dyDescent="0.25">
      <c r="A2915" s="18" t="s">
        <v>0</v>
      </c>
      <c r="B2915" s="17" t="s">
        <v>43</v>
      </c>
      <c r="C2915" s="17" t="s">
        <v>0</v>
      </c>
      <c r="D2915" s="17" t="s">
        <v>0</v>
      </c>
      <c r="E2915" s="17" t="s">
        <v>0</v>
      </c>
      <c r="F2915" s="19">
        <f>F2914-F2912</f>
        <v>-464900</v>
      </c>
      <c r="G2915" s="19">
        <f>G2914-G2912</f>
        <v>3348683.62</v>
      </c>
      <c r="H2915" s="20">
        <f>H2914-H2912</f>
        <v>-3813583.62</v>
      </c>
    </row>
    <row r="2916" spans="1:8" x14ac:dyDescent="0.25">
      <c r="A2916" s="16" t="s">
        <v>3370</v>
      </c>
      <c r="B2916" s="17" t="s">
        <v>3371</v>
      </c>
      <c r="C2916" s="17" t="s">
        <v>0</v>
      </c>
      <c r="D2916" s="17" t="s">
        <v>0</v>
      </c>
      <c r="E2916" s="17" t="s">
        <v>0</v>
      </c>
      <c r="F2916" s="8"/>
      <c r="G2916" s="8"/>
      <c r="H2916" s="9"/>
    </row>
    <row r="2917" spans="1:8" x14ac:dyDescent="0.25">
      <c r="A2917" s="18" t="s">
        <v>3372</v>
      </c>
      <c r="B2917" s="17" t="s">
        <v>78</v>
      </c>
      <c r="C2917" s="17" t="s">
        <v>79</v>
      </c>
      <c r="D2917" s="17" t="s">
        <v>4408</v>
      </c>
      <c r="E2917" s="17" t="s">
        <v>4440</v>
      </c>
      <c r="F2917" s="19">
        <v>4000</v>
      </c>
      <c r="G2917" s="19">
        <v>298555.88</v>
      </c>
      <c r="H2917" s="20">
        <v>-294555.88</v>
      </c>
    </row>
    <row r="2918" spans="1:8" x14ac:dyDescent="0.25">
      <c r="A2918" s="18" t="s">
        <v>3373</v>
      </c>
      <c r="B2918" s="17" t="s">
        <v>316</v>
      </c>
      <c r="C2918" s="17" t="s">
        <v>79</v>
      </c>
      <c r="D2918" s="17" t="s">
        <v>4408</v>
      </c>
      <c r="E2918" s="17" t="s">
        <v>4440</v>
      </c>
      <c r="F2918" s="19">
        <v>2600000</v>
      </c>
      <c r="G2918" s="19">
        <v>345236.68</v>
      </c>
      <c r="H2918" s="20">
        <v>2254763.3199999998</v>
      </c>
    </row>
    <row r="2919" spans="1:8" x14ac:dyDescent="0.25">
      <c r="A2919" s="18" t="s">
        <v>3374</v>
      </c>
      <c r="B2919" s="17" t="s">
        <v>88</v>
      </c>
      <c r="C2919" s="17" t="s">
        <v>89</v>
      </c>
      <c r="D2919" s="17" t="s">
        <v>4408</v>
      </c>
      <c r="E2919" s="17" t="s">
        <v>4440</v>
      </c>
      <c r="F2919" s="19">
        <v>240000</v>
      </c>
      <c r="G2919" s="19">
        <v>313072.67</v>
      </c>
      <c r="H2919" s="20">
        <v>-73072.67</v>
      </c>
    </row>
    <row r="2920" spans="1:8" x14ac:dyDescent="0.25">
      <c r="A2920" s="18" t="s">
        <v>3375</v>
      </c>
      <c r="B2920" s="17" t="s">
        <v>1923</v>
      </c>
      <c r="C2920" s="17" t="s">
        <v>1924</v>
      </c>
      <c r="D2920" s="17" t="s">
        <v>4408</v>
      </c>
      <c r="E2920" s="17" t="s">
        <v>4440</v>
      </c>
      <c r="F2920" s="19">
        <v>260000</v>
      </c>
      <c r="G2920" s="19">
        <v>222526.52</v>
      </c>
      <c r="H2920" s="20">
        <v>37473.480000000003</v>
      </c>
    </row>
    <row r="2921" spans="1:8" x14ac:dyDescent="0.25">
      <c r="A2921" s="18" t="s">
        <v>3376</v>
      </c>
      <c r="B2921" s="17" t="s">
        <v>3377</v>
      </c>
      <c r="C2921" s="17" t="s">
        <v>79</v>
      </c>
      <c r="D2921" s="17" t="s">
        <v>4408</v>
      </c>
      <c r="E2921" s="17" t="s">
        <v>4440</v>
      </c>
      <c r="F2921" s="19">
        <v>100</v>
      </c>
      <c r="G2921" s="19">
        <v>3404.92</v>
      </c>
      <c r="H2921" s="20">
        <v>-3304.92</v>
      </c>
    </row>
    <row r="2922" spans="1:8" x14ac:dyDescent="0.25">
      <c r="A2922" s="18" t="s">
        <v>3378</v>
      </c>
      <c r="B2922" s="17" t="s">
        <v>1404</v>
      </c>
      <c r="C2922" s="17" t="s">
        <v>79</v>
      </c>
      <c r="D2922" s="17" t="s">
        <v>4408</v>
      </c>
      <c r="E2922" s="17" t="s">
        <v>4440</v>
      </c>
      <c r="F2922" s="19">
        <v>2200</v>
      </c>
      <c r="G2922" s="19">
        <v>1391.1</v>
      </c>
      <c r="H2922" s="20">
        <v>808.9</v>
      </c>
    </row>
    <row r="2923" spans="1:8" x14ac:dyDescent="0.25">
      <c r="A2923" s="18" t="s">
        <v>3379</v>
      </c>
      <c r="B2923" s="17" t="s">
        <v>3380</v>
      </c>
      <c r="C2923" s="17" t="s">
        <v>79</v>
      </c>
      <c r="D2923" s="17" t="s">
        <v>4408</v>
      </c>
      <c r="E2923" s="17" t="s">
        <v>4440</v>
      </c>
      <c r="F2923" s="19">
        <v>100</v>
      </c>
      <c r="G2923" s="19">
        <v>318451.46000000002</v>
      </c>
      <c r="H2923" s="20">
        <v>-318351.46000000002</v>
      </c>
    </row>
    <row r="2924" spans="1:8" x14ac:dyDescent="0.25">
      <c r="A2924" s="18" t="s">
        <v>3381</v>
      </c>
      <c r="B2924" s="17" t="s">
        <v>318</v>
      </c>
      <c r="C2924" s="17" t="s">
        <v>86</v>
      </c>
      <c r="D2924" s="17" t="s">
        <v>4408</v>
      </c>
      <c r="E2924" s="17" t="s">
        <v>4440</v>
      </c>
      <c r="F2924" s="19">
        <v>40000</v>
      </c>
      <c r="G2924" s="19">
        <v>48719.07</v>
      </c>
      <c r="H2924" s="20">
        <v>-8719.07</v>
      </c>
    </row>
    <row r="2925" spans="1:8" x14ac:dyDescent="0.25">
      <c r="A2925" s="18" t="s">
        <v>3382</v>
      </c>
      <c r="B2925" s="17" t="s">
        <v>3383</v>
      </c>
      <c r="C2925" s="17" t="s">
        <v>95</v>
      </c>
      <c r="D2925" s="17" t="s">
        <v>4408</v>
      </c>
      <c r="E2925" s="17" t="s">
        <v>4440</v>
      </c>
      <c r="F2925" s="19">
        <v>474200</v>
      </c>
      <c r="G2925" s="19">
        <v>919222.94</v>
      </c>
      <c r="H2925" s="20">
        <v>-445022.94</v>
      </c>
    </row>
    <row r="2926" spans="1:8" x14ac:dyDescent="0.25">
      <c r="A2926" s="18" t="s">
        <v>3384</v>
      </c>
      <c r="B2926" s="17" t="s">
        <v>1939</v>
      </c>
      <c r="C2926" s="17" t="s">
        <v>95</v>
      </c>
      <c r="D2926" s="17" t="s">
        <v>4408</v>
      </c>
      <c r="E2926" s="17" t="s">
        <v>4440</v>
      </c>
      <c r="F2926" s="19">
        <v>40000</v>
      </c>
      <c r="G2926" s="19">
        <v>21014.36</v>
      </c>
      <c r="H2926" s="20">
        <v>18985.64</v>
      </c>
    </row>
    <row r="2927" spans="1:8" x14ac:dyDescent="0.25">
      <c r="A2927" s="18" t="s">
        <v>3385</v>
      </c>
      <c r="B2927" s="17" t="s">
        <v>330</v>
      </c>
      <c r="C2927" s="17" t="s">
        <v>19</v>
      </c>
      <c r="D2927" s="17" t="s">
        <v>4408</v>
      </c>
      <c r="E2927" s="17" t="s">
        <v>4440</v>
      </c>
      <c r="F2927" s="19">
        <v>4000</v>
      </c>
      <c r="G2927" s="19">
        <v>725</v>
      </c>
      <c r="H2927" s="20">
        <v>3275</v>
      </c>
    </row>
    <row r="2928" spans="1:8" x14ac:dyDescent="0.25">
      <c r="A2928" s="18" t="s">
        <v>3386</v>
      </c>
      <c r="B2928" s="17" t="s">
        <v>1668</v>
      </c>
      <c r="C2928" s="17" t="s">
        <v>19</v>
      </c>
      <c r="D2928" s="17" t="s">
        <v>4408</v>
      </c>
      <c r="E2928" s="17" t="s">
        <v>4440</v>
      </c>
      <c r="F2928" s="19">
        <v>4000</v>
      </c>
      <c r="G2928" s="19">
        <v>2926.94</v>
      </c>
      <c r="H2928" s="20">
        <v>1073.06</v>
      </c>
    </row>
    <row r="2929" spans="1:8" x14ac:dyDescent="0.25">
      <c r="A2929" s="18" t="s">
        <v>3387</v>
      </c>
      <c r="B2929" s="17" t="s">
        <v>99</v>
      </c>
      <c r="C2929" s="17" t="s">
        <v>19</v>
      </c>
      <c r="D2929" s="17" t="s">
        <v>4408</v>
      </c>
      <c r="E2929" s="17" t="s">
        <v>4440</v>
      </c>
      <c r="F2929" s="19">
        <v>100</v>
      </c>
      <c r="G2929" s="19">
        <v>0</v>
      </c>
      <c r="H2929" s="20">
        <v>100</v>
      </c>
    </row>
    <row r="2930" spans="1:8" x14ac:dyDescent="0.25">
      <c r="A2930" s="18" t="s">
        <v>3388</v>
      </c>
      <c r="B2930" s="17" t="s">
        <v>101</v>
      </c>
      <c r="C2930" s="17" t="s">
        <v>19</v>
      </c>
      <c r="D2930" s="17" t="s">
        <v>4408</v>
      </c>
      <c r="E2930" s="17" t="s">
        <v>4440</v>
      </c>
      <c r="F2930" s="19">
        <v>158800</v>
      </c>
      <c r="G2930" s="19">
        <v>353803.25</v>
      </c>
      <c r="H2930" s="20">
        <v>-195003.25</v>
      </c>
    </row>
    <row r="2931" spans="1:8" x14ac:dyDescent="0.25">
      <c r="A2931" s="18" t="s">
        <v>3389</v>
      </c>
      <c r="B2931" s="17" t="s">
        <v>3390</v>
      </c>
      <c r="C2931" s="17" t="s">
        <v>95</v>
      </c>
      <c r="D2931" s="17" t="s">
        <v>4408</v>
      </c>
      <c r="E2931" s="17" t="s">
        <v>4440</v>
      </c>
      <c r="F2931" s="19">
        <v>1500000</v>
      </c>
      <c r="G2931" s="19">
        <v>1336979.23</v>
      </c>
      <c r="H2931" s="20">
        <v>163020.76999999999</v>
      </c>
    </row>
    <row r="2932" spans="1:8" x14ac:dyDescent="0.25">
      <c r="A2932" s="18" t="s">
        <v>0</v>
      </c>
      <c r="B2932" s="17" t="s">
        <v>38</v>
      </c>
      <c r="C2932" s="17" t="s">
        <v>0</v>
      </c>
      <c r="D2932" s="17" t="s">
        <v>0</v>
      </c>
      <c r="E2932" s="17" t="s">
        <v>0</v>
      </c>
      <c r="F2932" s="19">
        <f>F2931+F2930+F2929+F2928+F2927+F2926+F2925+F2924+F2923+F2922+F2921+F2920+F2919+F2918+F2917</f>
        <v>5327500</v>
      </c>
      <c r="G2932" s="19">
        <f>G2931+G2930+G2929+G2928+G2927+G2926+G2925+G2924+G2923+G2922+G2921+G2920+G2919+G2918+G2917</f>
        <v>4186030.0199999996</v>
      </c>
      <c r="H2932" s="20">
        <f>H2931+H2930+H2929+H2928+H2927+H2926+H2925+H2924+H2923+H2922+H2921+H2920+H2919+H2918+H2917</f>
        <v>1141469.98</v>
      </c>
    </row>
    <row r="2933" spans="1:8" x14ac:dyDescent="0.25">
      <c r="A2933" s="18" t="s">
        <v>3391</v>
      </c>
      <c r="B2933" s="17" t="s">
        <v>1415</v>
      </c>
      <c r="C2933" s="17" t="s">
        <v>261</v>
      </c>
      <c r="D2933" s="17" t="s">
        <v>4408</v>
      </c>
      <c r="E2933" s="17" t="s">
        <v>4440</v>
      </c>
      <c r="F2933" s="19">
        <v>40000</v>
      </c>
      <c r="G2933" s="19">
        <v>33949.07</v>
      </c>
      <c r="H2933" s="20">
        <v>6050.93</v>
      </c>
    </row>
    <row r="2934" spans="1:8" x14ac:dyDescent="0.25">
      <c r="A2934" s="18" t="s">
        <v>3392</v>
      </c>
      <c r="B2934" s="17" t="s">
        <v>380</v>
      </c>
      <c r="C2934" s="17" t="s">
        <v>261</v>
      </c>
      <c r="D2934" s="17" t="s">
        <v>4408</v>
      </c>
      <c r="E2934" s="17" t="s">
        <v>4440</v>
      </c>
      <c r="F2934" s="19">
        <v>300000</v>
      </c>
      <c r="G2934" s="19">
        <v>162467.07999999999</v>
      </c>
      <c r="H2934" s="20">
        <v>137532.92000000001</v>
      </c>
    </row>
    <row r="2935" spans="1:8" x14ac:dyDescent="0.25">
      <c r="A2935" s="18" t="s">
        <v>3393</v>
      </c>
      <c r="B2935" s="17" t="s">
        <v>3394</v>
      </c>
      <c r="C2935" s="17" t="s">
        <v>261</v>
      </c>
      <c r="D2935" s="17" t="s">
        <v>4408</v>
      </c>
      <c r="E2935" s="17" t="s">
        <v>4440</v>
      </c>
      <c r="F2935" s="19">
        <v>100</v>
      </c>
      <c r="G2935" s="19">
        <v>73809.399999999994</v>
      </c>
      <c r="H2935" s="20">
        <v>-73709.399999999994</v>
      </c>
    </row>
    <row r="2936" spans="1:8" x14ac:dyDescent="0.25">
      <c r="A2936" s="18" t="s">
        <v>3395</v>
      </c>
      <c r="B2936" s="17" t="s">
        <v>3396</v>
      </c>
      <c r="C2936" s="17" t="s">
        <v>261</v>
      </c>
      <c r="D2936" s="17" t="s">
        <v>4408</v>
      </c>
      <c r="E2936" s="17" t="s">
        <v>4440</v>
      </c>
      <c r="F2936" s="19">
        <v>100</v>
      </c>
      <c r="G2936" s="19">
        <v>128157.53</v>
      </c>
      <c r="H2936" s="20">
        <v>-128057.53</v>
      </c>
    </row>
    <row r="2937" spans="1:8" x14ac:dyDescent="0.25">
      <c r="A2937" s="18" t="s">
        <v>3397</v>
      </c>
      <c r="B2937" s="17" t="s">
        <v>3398</v>
      </c>
      <c r="C2937" s="17" t="s">
        <v>261</v>
      </c>
      <c r="D2937" s="17" t="s">
        <v>4408</v>
      </c>
      <c r="E2937" s="17" t="s">
        <v>4440</v>
      </c>
      <c r="F2937" s="19">
        <v>100</v>
      </c>
      <c r="G2937" s="19">
        <v>7715.49</v>
      </c>
      <c r="H2937" s="20">
        <v>-7615.49</v>
      </c>
    </row>
    <row r="2938" spans="1:8" x14ac:dyDescent="0.25">
      <c r="A2938" s="18" t="s">
        <v>3399</v>
      </c>
      <c r="B2938" s="17" t="s">
        <v>3400</v>
      </c>
      <c r="C2938" s="17" t="s">
        <v>261</v>
      </c>
      <c r="D2938" s="17" t="s">
        <v>4408</v>
      </c>
      <c r="E2938" s="17" t="s">
        <v>4440</v>
      </c>
      <c r="F2938" s="19">
        <v>100</v>
      </c>
      <c r="G2938" s="19">
        <v>25163.65</v>
      </c>
      <c r="H2938" s="20">
        <v>-25063.65</v>
      </c>
    </row>
    <row r="2939" spans="1:8" x14ac:dyDescent="0.25">
      <c r="A2939" s="18" t="s">
        <v>0</v>
      </c>
      <c r="B2939" s="17" t="s">
        <v>42</v>
      </c>
      <c r="C2939" s="17" t="s">
        <v>0</v>
      </c>
      <c r="D2939" s="17" t="s">
        <v>0</v>
      </c>
      <c r="E2939" s="17" t="s">
        <v>0</v>
      </c>
      <c r="F2939" s="19">
        <f>F2938+F2937+F2936+F2935+F2934+F2933</f>
        <v>340400</v>
      </c>
      <c r="G2939" s="19">
        <f>G2938+G2937+G2936+G2935+G2934+G2933</f>
        <v>431262.22</v>
      </c>
      <c r="H2939" s="20">
        <f>H2938+H2937+H2936+H2935+H2934+H2933</f>
        <v>-90862.219999999972</v>
      </c>
    </row>
    <row r="2940" spans="1:8" x14ac:dyDescent="0.25">
      <c r="A2940" s="18" t="s">
        <v>0</v>
      </c>
      <c r="B2940" s="17" t="s">
        <v>43</v>
      </c>
      <c r="C2940" s="17" t="s">
        <v>0</v>
      </c>
      <c r="D2940" s="17" t="s">
        <v>0</v>
      </c>
      <c r="E2940" s="17" t="s">
        <v>0</v>
      </c>
      <c r="F2940" s="19">
        <f>F2939-F2932</f>
        <v>-4987100</v>
      </c>
      <c r="G2940" s="19">
        <f>G2939-G2932</f>
        <v>-3754767.8</v>
      </c>
      <c r="H2940" s="20">
        <f>H2939-H2932</f>
        <v>-1232332.2</v>
      </c>
    </row>
    <row r="2941" spans="1:8" x14ac:dyDescent="0.25">
      <c r="A2941" s="16" t="s">
        <v>3401</v>
      </c>
      <c r="B2941" s="17" t="s">
        <v>3402</v>
      </c>
      <c r="C2941" s="17" t="s">
        <v>0</v>
      </c>
      <c r="D2941" s="17" t="s">
        <v>0</v>
      </c>
      <c r="E2941" s="17" t="s">
        <v>0</v>
      </c>
      <c r="F2941" s="8"/>
      <c r="G2941" s="8"/>
      <c r="H2941" s="9"/>
    </row>
    <row r="2942" spans="1:8" x14ac:dyDescent="0.25">
      <c r="A2942" s="18" t="s">
        <v>3403</v>
      </c>
      <c r="B2942" s="17" t="s">
        <v>78</v>
      </c>
      <c r="C2942" s="17" t="s">
        <v>79</v>
      </c>
      <c r="D2942" s="17" t="s">
        <v>4408</v>
      </c>
      <c r="E2942" s="17" t="s">
        <v>4428</v>
      </c>
      <c r="F2942" s="19">
        <v>330000</v>
      </c>
      <c r="G2942" s="19">
        <v>489476.3</v>
      </c>
      <c r="H2942" s="20">
        <v>-159476.29999999999</v>
      </c>
    </row>
    <row r="2943" spans="1:8" x14ac:dyDescent="0.25">
      <c r="A2943" s="18" t="s">
        <v>3404</v>
      </c>
      <c r="B2943" s="17" t="s">
        <v>836</v>
      </c>
      <c r="C2943" s="17" t="s">
        <v>79</v>
      </c>
      <c r="D2943" s="17" t="s">
        <v>4408</v>
      </c>
      <c r="E2943" s="17" t="s">
        <v>4428</v>
      </c>
      <c r="F2943" s="19">
        <v>4000</v>
      </c>
      <c r="G2943" s="19">
        <v>1497.6</v>
      </c>
      <c r="H2943" s="20">
        <v>2502.4</v>
      </c>
    </row>
    <row r="2944" spans="1:8" x14ac:dyDescent="0.25">
      <c r="A2944" s="18" t="s">
        <v>3405</v>
      </c>
      <c r="B2944" s="17" t="s">
        <v>81</v>
      </c>
      <c r="C2944" s="17" t="s">
        <v>79</v>
      </c>
      <c r="D2944" s="17" t="s">
        <v>4408</v>
      </c>
      <c r="E2944" s="17" t="s">
        <v>4428</v>
      </c>
      <c r="F2944" s="19">
        <v>6000</v>
      </c>
      <c r="G2944" s="19">
        <v>8248.73</v>
      </c>
      <c r="H2944" s="20">
        <v>-2248.73</v>
      </c>
    </row>
    <row r="2945" spans="1:8" x14ac:dyDescent="0.25">
      <c r="A2945" s="18" t="s">
        <v>3406</v>
      </c>
      <c r="B2945" s="17" t="s">
        <v>83</v>
      </c>
      <c r="C2945" s="17" t="s">
        <v>79</v>
      </c>
      <c r="D2945" s="17" t="s">
        <v>4408</v>
      </c>
      <c r="E2945" s="17" t="s">
        <v>4428</v>
      </c>
      <c r="F2945" s="19">
        <v>10000</v>
      </c>
      <c r="G2945" s="19">
        <v>5739.25</v>
      </c>
      <c r="H2945" s="20">
        <v>4260.75</v>
      </c>
    </row>
    <row r="2946" spans="1:8" x14ac:dyDescent="0.25">
      <c r="A2946" s="18" t="s">
        <v>3407</v>
      </c>
      <c r="B2946" s="17" t="s">
        <v>316</v>
      </c>
      <c r="C2946" s="17" t="s">
        <v>79</v>
      </c>
      <c r="D2946" s="17" t="s">
        <v>4408</v>
      </c>
      <c r="E2946" s="17" t="s">
        <v>4428</v>
      </c>
      <c r="F2946" s="19">
        <v>10000</v>
      </c>
      <c r="G2946" s="19">
        <v>7182.31</v>
      </c>
      <c r="H2946" s="20">
        <v>2817.69</v>
      </c>
    </row>
    <row r="2947" spans="1:8" x14ac:dyDescent="0.25">
      <c r="A2947" s="18" t="s">
        <v>3408</v>
      </c>
      <c r="B2947" s="17" t="s">
        <v>85</v>
      </c>
      <c r="C2947" s="17" t="s">
        <v>86</v>
      </c>
      <c r="D2947" s="17" t="s">
        <v>4408</v>
      </c>
      <c r="E2947" s="17" t="s">
        <v>4428</v>
      </c>
      <c r="F2947" s="19">
        <v>44100</v>
      </c>
      <c r="G2947" s="19">
        <v>24554.76</v>
      </c>
      <c r="H2947" s="20">
        <v>19545.240000000002</v>
      </c>
    </row>
    <row r="2948" spans="1:8" x14ac:dyDescent="0.25">
      <c r="A2948" s="18" t="s">
        <v>3409</v>
      </c>
      <c r="B2948" s="17" t="s">
        <v>88</v>
      </c>
      <c r="C2948" s="17" t="s">
        <v>89</v>
      </c>
      <c r="D2948" s="17" t="s">
        <v>4408</v>
      </c>
      <c r="E2948" s="17" t="s">
        <v>4428</v>
      </c>
      <c r="F2948" s="19">
        <v>95000</v>
      </c>
      <c r="G2948" s="19">
        <v>97149.91</v>
      </c>
      <c r="H2948" s="20">
        <v>-2149.91</v>
      </c>
    </row>
    <row r="2949" spans="1:8" x14ac:dyDescent="0.25">
      <c r="A2949" s="18" t="s">
        <v>3410</v>
      </c>
      <c r="B2949" s="17" t="s">
        <v>91</v>
      </c>
      <c r="C2949" s="17" t="s">
        <v>92</v>
      </c>
      <c r="D2949" s="17" t="s">
        <v>4408</v>
      </c>
      <c r="E2949" s="17" t="s">
        <v>4428</v>
      </c>
      <c r="F2949" s="19">
        <v>10000</v>
      </c>
      <c r="G2949" s="19">
        <v>17979.599999999999</v>
      </c>
      <c r="H2949" s="20">
        <v>-7979.6</v>
      </c>
    </row>
    <row r="2950" spans="1:8" x14ac:dyDescent="0.25">
      <c r="A2950" s="18" t="s">
        <v>3411</v>
      </c>
      <c r="B2950" s="17" t="s">
        <v>322</v>
      </c>
      <c r="C2950" s="17" t="s">
        <v>79</v>
      </c>
      <c r="D2950" s="17" t="s">
        <v>4408</v>
      </c>
      <c r="E2950" s="17" t="s">
        <v>4428</v>
      </c>
      <c r="F2950" s="19">
        <v>4000</v>
      </c>
      <c r="G2950" s="19">
        <v>11051.51</v>
      </c>
      <c r="H2950" s="20">
        <v>-7051.51</v>
      </c>
    </row>
    <row r="2951" spans="1:8" x14ac:dyDescent="0.25">
      <c r="A2951" s="18" t="s">
        <v>3412</v>
      </c>
      <c r="B2951" s="17" t="s">
        <v>349</v>
      </c>
      <c r="C2951" s="17" t="s">
        <v>95</v>
      </c>
      <c r="D2951" s="17" t="s">
        <v>4408</v>
      </c>
      <c r="E2951" s="17" t="s">
        <v>4428</v>
      </c>
      <c r="F2951" s="19">
        <v>6000</v>
      </c>
      <c r="G2951" s="19">
        <v>11371.93</v>
      </c>
      <c r="H2951" s="20">
        <v>-5371.93</v>
      </c>
    </row>
    <row r="2952" spans="1:8" x14ac:dyDescent="0.25">
      <c r="A2952" s="18" t="s">
        <v>3413</v>
      </c>
      <c r="B2952" s="17" t="s">
        <v>101</v>
      </c>
      <c r="C2952" s="17" t="s">
        <v>19</v>
      </c>
      <c r="D2952" s="17" t="s">
        <v>4408</v>
      </c>
      <c r="E2952" s="17" t="s">
        <v>4428</v>
      </c>
      <c r="F2952" s="19">
        <v>200000</v>
      </c>
      <c r="G2952" s="19">
        <v>402950.6</v>
      </c>
      <c r="H2952" s="20">
        <v>-202950.6</v>
      </c>
    </row>
    <row r="2953" spans="1:8" x14ac:dyDescent="0.25">
      <c r="A2953" s="18" t="s">
        <v>3414</v>
      </c>
      <c r="B2953" s="17" t="s">
        <v>107</v>
      </c>
      <c r="C2953" s="17" t="s">
        <v>19</v>
      </c>
      <c r="D2953" s="17" t="s">
        <v>4408</v>
      </c>
      <c r="E2953" s="17" t="s">
        <v>4428</v>
      </c>
      <c r="F2953" s="19">
        <v>10000</v>
      </c>
      <c r="G2953" s="19">
        <v>11915.26</v>
      </c>
      <c r="H2953" s="20">
        <v>-1915.26</v>
      </c>
    </row>
    <row r="2954" spans="1:8" x14ac:dyDescent="0.25">
      <c r="A2954" s="18" t="s">
        <v>0</v>
      </c>
      <c r="B2954" s="17" t="s">
        <v>38</v>
      </c>
      <c r="C2954" s="17" t="s">
        <v>0</v>
      </c>
      <c r="D2954" s="17" t="s">
        <v>0</v>
      </c>
      <c r="E2954" s="17" t="s">
        <v>0</v>
      </c>
      <c r="F2954" s="19">
        <f>F2953+F2952+F2951+F2950+F2949+F2948+F2947+F2946+F2945+F2944+F2943+F2942</f>
        <v>729100</v>
      </c>
      <c r="G2954" s="19">
        <f>G2953+G2952+G2951+G2950+G2949+G2948+G2947+G2946+G2945+G2944+G2943+G2942</f>
        <v>1089117.76</v>
      </c>
      <c r="H2954" s="20">
        <f>H2953+H2952+H2951+H2950+H2949+H2948+H2947+H2946+H2945+H2944+H2943+H2942</f>
        <v>-360017.76</v>
      </c>
    </row>
    <row r="2955" spans="1:8" x14ac:dyDescent="0.25">
      <c r="A2955" s="18" t="s">
        <v>3415</v>
      </c>
      <c r="B2955" s="17" t="s">
        <v>3416</v>
      </c>
      <c r="C2955" s="17" t="s">
        <v>261</v>
      </c>
      <c r="D2955" s="17" t="s">
        <v>4408</v>
      </c>
      <c r="E2955" s="17" t="s">
        <v>4439</v>
      </c>
      <c r="F2955" s="19">
        <v>20000</v>
      </c>
      <c r="G2955" s="19">
        <v>0</v>
      </c>
      <c r="H2955" s="20">
        <v>20000</v>
      </c>
    </row>
    <row r="2956" spans="1:8" x14ac:dyDescent="0.25">
      <c r="A2956" s="18" t="s">
        <v>3417</v>
      </c>
      <c r="B2956" s="17" t="s">
        <v>372</v>
      </c>
      <c r="C2956" s="17" t="s">
        <v>373</v>
      </c>
      <c r="D2956" s="17" t="s">
        <v>4408</v>
      </c>
      <c r="E2956" s="17" t="s">
        <v>4428</v>
      </c>
      <c r="F2956" s="19">
        <v>1400</v>
      </c>
      <c r="G2956" s="19">
        <v>1800</v>
      </c>
      <c r="H2956" s="20">
        <v>-400</v>
      </c>
    </row>
    <row r="2957" spans="1:8" x14ac:dyDescent="0.25">
      <c r="A2957" s="18" t="s">
        <v>0</v>
      </c>
      <c r="B2957" s="17" t="s">
        <v>42</v>
      </c>
      <c r="C2957" s="17" t="s">
        <v>0</v>
      </c>
      <c r="D2957" s="17" t="s">
        <v>0</v>
      </c>
      <c r="E2957" s="17" t="s">
        <v>0</v>
      </c>
      <c r="F2957" s="19">
        <f>F2956+F2955</f>
        <v>21400</v>
      </c>
      <c r="G2957" s="19">
        <f>G2956+G2955</f>
        <v>1800</v>
      </c>
      <c r="H2957" s="20">
        <f>H2956+H2955</f>
        <v>19600</v>
      </c>
    </row>
    <row r="2958" spans="1:8" x14ac:dyDescent="0.25">
      <c r="A2958" s="18" t="s">
        <v>0</v>
      </c>
      <c r="B2958" s="17" t="s">
        <v>43</v>
      </c>
      <c r="C2958" s="17" t="s">
        <v>0</v>
      </c>
      <c r="D2958" s="17" t="s">
        <v>0</v>
      </c>
      <c r="E2958" s="17" t="s">
        <v>0</v>
      </c>
      <c r="F2958" s="19">
        <f>F2957-F2954</f>
        <v>-707700</v>
      </c>
      <c r="G2958" s="19">
        <f>G2957-G2954</f>
        <v>-1087317.76</v>
      </c>
      <c r="H2958" s="20">
        <f>H2957-H2954</f>
        <v>379617.76</v>
      </c>
    </row>
    <row r="2959" spans="1:8" x14ac:dyDescent="0.25">
      <c r="A2959" s="16" t="s">
        <v>3418</v>
      </c>
      <c r="B2959" s="17" t="s">
        <v>3419</v>
      </c>
      <c r="C2959" s="17" t="s">
        <v>0</v>
      </c>
      <c r="D2959" s="17" t="s">
        <v>0</v>
      </c>
      <c r="E2959" s="17" t="s">
        <v>0</v>
      </c>
      <c r="F2959" s="8"/>
      <c r="G2959" s="8"/>
      <c r="H2959" s="9"/>
    </row>
    <row r="2960" spans="1:8" x14ac:dyDescent="0.25">
      <c r="A2960" s="18" t="s">
        <v>3420</v>
      </c>
      <c r="B2960" s="17" t="s">
        <v>78</v>
      </c>
      <c r="C2960" s="17" t="s">
        <v>79</v>
      </c>
      <c r="D2960" s="17" t="s">
        <v>4408</v>
      </c>
      <c r="E2960" s="17" t="s">
        <v>4428</v>
      </c>
      <c r="F2960" s="19">
        <v>48000</v>
      </c>
      <c r="G2960" s="19">
        <v>74395.179999999993</v>
      </c>
      <c r="H2960" s="20">
        <v>-26395.18</v>
      </c>
    </row>
    <row r="2961" spans="1:8" x14ac:dyDescent="0.25">
      <c r="A2961" s="18" t="s">
        <v>3421</v>
      </c>
      <c r="B2961" s="17" t="s">
        <v>395</v>
      </c>
      <c r="C2961" s="17" t="s">
        <v>396</v>
      </c>
      <c r="D2961" s="17" t="s">
        <v>4408</v>
      </c>
      <c r="E2961" s="17" t="s">
        <v>4428</v>
      </c>
      <c r="F2961" s="19">
        <v>100</v>
      </c>
      <c r="G2961" s="19">
        <v>11345.4</v>
      </c>
      <c r="H2961" s="20">
        <v>-11245.4</v>
      </c>
    </row>
    <row r="2962" spans="1:8" x14ac:dyDescent="0.25">
      <c r="A2962" s="18" t="s">
        <v>3422</v>
      </c>
      <c r="B2962" s="17" t="s">
        <v>252</v>
      </c>
      <c r="C2962" s="17" t="s">
        <v>253</v>
      </c>
      <c r="D2962" s="17" t="s">
        <v>4408</v>
      </c>
      <c r="E2962" s="17" t="s">
        <v>4428</v>
      </c>
      <c r="F2962" s="19">
        <v>700000</v>
      </c>
      <c r="G2962" s="19">
        <v>951398.83</v>
      </c>
      <c r="H2962" s="20">
        <v>-251398.83</v>
      </c>
    </row>
    <row r="2963" spans="1:8" x14ac:dyDescent="0.25">
      <c r="A2963" s="18" t="s">
        <v>3423</v>
      </c>
      <c r="B2963" s="17" t="s">
        <v>1314</v>
      </c>
      <c r="C2963" s="17" t="s">
        <v>253</v>
      </c>
      <c r="D2963" s="17" t="s">
        <v>4408</v>
      </c>
      <c r="E2963" s="17" t="s">
        <v>4428</v>
      </c>
      <c r="F2963" s="19">
        <v>349000</v>
      </c>
      <c r="G2963" s="19">
        <v>677051.34</v>
      </c>
      <c r="H2963" s="20">
        <v>-328051.34000000003</v>
      </c>
    </row>
    <row r="2964" spans="1:8" x14ac:dyDescent="0.25">
      <c r="A2964" s="18" t="s">
        <v>3424</v>
      </c>
      <c r="B2964" s="17" t="s">
        <v>416</v>
      </c>
      <c r="C2964" s="17" t="s">
        <v>253</v>
      </c>
      <c r="D2964" s="17" t="s">
        <v>4408</v>
      </c>
      <c r="E2964" s="17" t="s">
        <v>4428</v>
      </c>
      <c r="F2964" s="19">
        <v>200000</v>
      </c>
      <c r="G2964" s="19">
        <v>114830.39999999999</v>
      </c>
      <c r="H2964" s="20">
        <v>85169.600000000006</v>
      </c>
    </row>
    <row r="2965" spans="1:8" x14ac:dyDescent="0.25">
      <c r="A2965" s="18" t="s">
        <v>3425</v>
      </c>
      <c r="B2965" s="17" t="s">
        <v>3426</v>
      </c>
      <c r="C2965" s="17" t="s">
        <v>253</v>
      </c>
      <c r="D2965" s="17" t="s">
        <v>4408</v>
      </c>
      <c r="E2965" s="17" t="s">
        <v>4428</v>
      </c>
      <c r="F2965" s="19">
        <v>1900000</v>
      </c>
      <c r="G2965" s="19">
        <v>1852580.68</v>
      </c>
      <c r="H2965" s="20">
        <v>47419.32</v>
      </c>
    </row>
    <row r="2966" spans="1:8" x14ac:dyDescent="0.25">
      <c r="A2966" s="18" t="s">
        <v>3427</v>
      </c>
      <c r="B2966" s="17" t="s">
        <v>3428</v>
      </c>
      <c r="C2966" s="17" t="s">
        <v>253</v>
      </c>
      <c r="D2966" s="17" t="s">
        <v>4408</v>
      </c>
      <c r="E2966" s="17" t="s">
        <v>4428</v>
      </c>
      <c r="F2966" s="19">
        <v>100</v>
      </c>
      <c r="G2966" s="19">
        <v>0</v>
      </c>
      <c r="H2966" s="20">
        <v>100</v>
      </c>
    </row>
    <row r="2967" spans="1:8" x14ac:dyDescent="0.25">
      <c r="A2967" s="18" t="s">
        <v>3429</v>
      </c>
      <c r="B2967" s="17" t="s">
        <v>3430</v>
      </c>
      <c r="C2967" s="17" t="s">
        <v>253</v>
      </c>
      <c r="D2967" s="17" t="s">
        <v>4408</v>
      </c>
      <c r="E2967" s="17" t="s">
        <v>4428</v>
      </c>
      <c r="F2967" s="19">
        <v>100</v>
      </c>
      <c r="G2967" s="19">
        <v>0</v>
      </c>
      <c r="H2967" s="20">
        <v>100</v>
      </c>
    </row>
    <row r="2968" spans="1:8" x14ac:dyDescent="0.25">
      <c r="A2968" s="18" t="s">
        <v>3431</v>
      </c>
      <c r="B2968" s="17" t="s">
        <v>255</v>
      </c>
      <c r="C2968" s="17" t="s">
        <v>253</v>
      </c>
      <c r="D2968" s="17" t="s">
        <v>4408</v>
      </c>
      <c r="E2968" s="17" t="s">
        <v>4428</v>
      </c>
      <c r="F2968" s="19">
        <v>25000</v>
      </c>
      <c r="G2968" s="19">
        <v>0</v>
      </c>
      <c r="H2968" s="20">
        <v>25000</v>
      </c>
    </row>
    <row r="2969" spans="1:8" x14ac:dyDescent="0.25">
      <c r="A2969" s="18" t="s">
        <v>0</v>
      </c>
      <c r="B2969" s="17" t="s">
        <v>38</v>
      </c>
      <c r="C2969" s="17" t="s">
        <v>0</v>
      </c>
      <c r="D2969" s="17" t="s">
        <v>0</v>
      </c>
      <c r="E2969" s="17" t="s">
        <v>0</v>
      </c>
      <c r="F2969" s="19">
        <f>F2968+F2967+F2966+F2965+F2964+F2963+F2962+F2961+F2960</f>
        <v>3222300</v>
      </c>
      <c r="G2969" s="19">
        <f>G2968+G2967+G2966+G2965+G2964+G2963+G2962+G2961+G2960</f>
        <v>3681601.83</v>
      </c>
      <c r="H2969" s="20">
        <f>H2968+H2967+H2966+H2965+H2964+H2963+H2962+H2961+H2960</f>
        <v>-459301.83</v>
      </c>
    </row>
    <row r="2970" spans="1:8" x14ac:dyDescent="0.25">
      <c r="A2970" s="18" t="s">
        <v>3432</v>
      </c>
      <c r="B2970" s="17" t="s">
        <v>3433</v>
      </c>
      <c r="C2970" s="17" t="s">
        <v>429</v>
      </c>
      <c r="D2970" s="17" t="s">
        <v>4408</v>
      </c>
      <c r="E2970" s="17" t="s">
        <v>4428</v>
      </c>
      <c r="F2970" s="19">
        <v>75000</v>
      </c>
      <c r="G2970" s="19">
        <v>225555</v>
      </c>
      <c r="H2970" s="20">
        <v>-150555</v>
      </c>
    </row>
    <row r="2971" spans="1:8" x14ac:dyDescent="0.25">
      <c r="A2971" s="18" t="s">
        <v>0</v>
      </c>
      <c r="B2971" s="17" t="s">
        <v>42</v>
      </c>
      <c r="C2971" s="17" t="s">
        <v>0</v>
      </c>
      <c r="D2971" s="17" t="s">
        <v>0</v>
      </c>
      <c r="E2971" s="17" t="s">
        <v>0</v>
      </c>
      <c r="F2971" s="19">
        <f>F2970</f>
        <v>75000</v>
      </c>
      <c r="G2971" s="19">
        <f>G2970</f>
        <v>225555</v>
      </c>
      <c r="H2971" s="20">
        <f>H2970</f>
        <v>-150555</v>
      </c>
    </row>
    <row r="2972" spans="1:8" x14ac:dyDescent="0.25">
      <c r="A2972" s="18" t="s">
        <v>0</v>
      </c>
      <c r="B2972" s="17" t="s">
        <v>43</v>
      </c>
      <c r="C2972" s="17" t="s">
        <v>0</v>
      </c>
      <c r="D2972" s="17" t="s">
        <v>0</v>
      </c>
      <c r="E2972" s="17" t="s">
        <v>0</v>
      </c>
      <c r="F2972" s="19">
        <f>F2971-F2969</f>
        <v>-3147300</v>
      </c>
      <c r="G2972" s="19">
        <f>G2971-G2969</f>
        <v>-3456046.83</v>
      </c>
      <c r="H2972" s="20">
        <f>H2971-H2969</f>
        <v>308746.83</v>
      </c>
    </row>
    <row r="2973" spans="1:8" x14ac:dyDescent="0.25">
      <c r="A2973" s="16" t="s">
        <v>3434</v>
      </c>
      <c r="B2973" s="17" t="s">
        <v>1193</v>
      </c>
      <c r="C2973" s="17" t="s">
        <v>0</v>
      </c>
      <c r="D2973" s="17" t="s">
        <v>0</v>
      </c>
      <c r="E2973" s="17" t="s">
        <v>0</v>
      </c>
      <c r="F2973" s="8"/>
      <c r="G2973" s="8"/>
      <c r="H2973" s="9"/>
    </row>
    <row r="2974" spans="1:8" x14ac:dyDescent="0.25">
      <c r="A2974" s="18" t="s">
        <v>3435</v>
      </c>
      <c r="B2974" s="17" t="s">
        <v>58</v>
      </c>
      <c r="C2974" s="17" t="s">
        <v>54</v>
      </c>
      <c r="D2974" s="17" t="s">
        <v>4405</v>
      </c>
      <c r="E2974" s="17" t="s">
        <v>4412</v>
      </c>
      <c r="F2974" s="19">
        <v>15325800</v>
      </c>
      <c r="G2974" s="19">
        <v>14462085.34</v>
      </c>
      <c r="H2974" s="20">
        <v>863714.66</v>
      </c>
    </row>
    <row r="2975" spans="1:8" x14ac:dyDescent="0.25">
      <c r="A2975" s="18" t="s">
        <v>3436</v>
      </c>
      <c r="B2975" s="17" t="s">
        <v>3437</v>
      </c>
      <c r="C2975" s="17" t="s">
        <v>54</v>
      </c>
      <c r="D2975" s="17" t="s">
        <v>4405</v>
      </c>
      <c r="E2975" s="17" t="s">
        <v>4412</v>
      </c>
      <c r="F2975" s="19">
        <v>757000</v>
      </c>
      <c r="G2975" s="19">
        <v>629875.61</v>
      </c>
      <c r="H2975" s="20">
        <v>127124.39</v>
      </c>
    </row>
    <row r="2976" spans="1:8" x14ac:dyDescent="0.25">
      <c r="A2976" s="18" t="s">
        <v>3438</v>
      </c>
      <c r="B2976" s="17" t="s">
        <v>63</v>
      </c>
      <c r="C2976" s="17" t="s">
        <v>54</v>
      </c>
      <c r="D2976" s="17" t="s">
        <v>4405</v>
      </c>
      <c r="E2976" s="17" t="s">
        <v>4412</v>
      </c>
      <c r="F2976" s="19">
        <v>352000</v>
      </c>
      <c r="G2976" s="19">
        <v>237530.41</v>
      </c>
      <c r="H2976" s="20">
        <v>114469.59</v>
      </c>
    </row>
    <row r="2977" spans="1:8" x14ac:dyDescent="0.25">
      <c r="A2977" s="18" t="s">
        <v>3439</v>
      </c>
      <c r="B2977" s="17" t="s">
        <v>3440</v>
      </c>
      <c r="C2977" s="17" t="s">
        <v>54</v>
      </c>
      <c r="D2977" s="17" t="s">
        <v>4405</v>
      </c>
      <c r="E2977" s="17" t="s">
        <v>4412</v>
      </c>
      <c r="F2977" s="19">
        <v>48000</v>
      </c>
      <c r="G2977" s="19">
        <v>34622.769999999997</v>
      </c>
      <c r="H2977" s="20">
        <v>13377.23</v>
      </c>
    </row>
    <row r="2978" spans="1:8" x14ac:dyDescent="0.25">
      <c r="A2978" s="18" t="s">
        <v>3441</v>
      </c>
      <c r="B2978" s="17" t="s">
        <v>276</v>
      </c>
      <c r="C2978" s="17" t="s">
        <v>66</v>
      </c>
      <c r="D2978" s="17" t="s">
        <v>4405</v>
      </c>
      <c r="E2978" s="17" t="s">
        <v>4412</v>
      </c>
      <c r="F2978" s="19">
        <v>17500</v>
      </c>
      <c r="G2978" s="19">
        <v>24849.38</v>
      </c>
      <c r="H2978" s="20">
        <v>-7349.38</v>
      </c>
    </row>
    <row r="2979" spans="1:8" x14ac:dyDescent="0.25">
      <c r="A2979" s="18" t="s">
        <v>3442</v>
      </c>
      <c r="B2979" s="17" t="s">
        <v>278</v>
      </c>
      <c r="C2979" s="17" t="s">
        <v>66</v>
      </c>
      <c r="D2979" s="17" t="s">
        <v>4405</v>
      </c>
      <c r="E2979" s="17" t="s">
        <v>4412</v>
      </c>
      <c r="F2979" s="19">
        <v>100</v>
      </c>
      <c r="G2979" s="19">
        <v>0</v>
      </c>
      <c r="H2979" s="20">
        <v>100</v>
      </c>
    </row>
    <row r="2980" spans="1:8" x14ac:dyDescent="0.25">
      <c r="A2980" s="18" t="s">
        <v>3443</v>
      </c>
      <c r="B2980" s="17" t="s">
        <v>72</v>
      </c>
      <c r="C2980" s="17" t="s">
        <v>66</v>
      </c>
      <c r="D2980" s="17" t="s">
        <v>4405</v>
      </c>
      <c r="E2980" s="17" t="s">
        <v>4412</v>
      </c>
      <c r="F2980" s="19">
        <v>525000</v>
      </c>
      <c r="G2980" s="19">
        <v>507740.45</v>
      </c>
      <c r="H2980" s="20">
        <v>17259.55</v>
      </c>
    </row>
    <row r="2981" spans="1:8" x14ac:dyDescent="0.25">
      <c r="A2981" s="18" t="s">
        <v>3444</v>
      </c>
      <c r="B2981" s="17" t="s">
        <v>3445</v>
      </c>
      <c r="C2981" s="17" t="s">
        <v>66</v>
      </c>
      <c r="D2981" s="17" t="s">
        <v>4405</v>
      </c>
      <c r="E2981" s="17" t="s">
        <v>4412</v>
      </c>
      <c r="F2981" s="19">
        <v>25000</v>
      </c>
      <c r="G2981" s="19">
        <v>17591.18</v>
      </c>
      <c r="H2981" s="20">
        <v>7408.82</v>
      </c>
    </row>
    <row r="2982" spans="1:8" x14ac:dyDescent="0.25">
      <c r="A2982" s="18" t="s">
        <v>3446</v>
      </c>
      <c r="B2982" s="17" t="s">
        <v>74</v>
      </c>
      <c r="C2982" s="17" t="s">
        <v>66</v>
      </c>
      <c r="D2982" s="17" t="s">
        <v>4405</v>
      </c>
      <c r="E2982" s="17" t="s">
        <v>4412</v>
      </c>
      <c r="F2982" s="19">
        <v>2952000</v>
      </c>
      <c r="G2982" s="19">
        <v>2843465.47</v>
      </c>
      <c r="H2982" s="20">
        <v>108534.53</v>
      </c>
    </row>
    <row r="2983" spans="1:8" x14ac:dyDescent="0.25">
      <c r="A2983" s="18" t="s">
        <v>3447</v>
      </c>
      <c r="B2983" s="17" t="s">
        <v>3448</v>
      </c>
      <c r="C2983" s="17" t="s">
        <v>66</v>
      </c>
      <c r="D2983" s="17" t="s">
        <v>4405</v>
      </c>
      <c r="E2983" s="17" t="s">
        <v>4412</v>
      </c>
      <c r="F2983" s="19">
        <v>141200</v>
      </c>
      <c r="G2983" s="19">
        <v>119818.22</v>
      </c>
      <c r="H2983" s="20">
        <v>21381.78</v>
      </c>
    </row>
    <row r="2984" spans="1:8" x14ac:dyDescent="0.25">
      <c r="A2984" s="18" t="s">
        <v>3449</v>
      </c>
      <c r="B2984" s="17" t="s">
        <v>76</v>
      </c>
      <c r="C2984" s="17" t="s">
        <v>66</v>
      </c>
      <c r="D2984" s="17" t="s">
        <v>4405</v>
      </c>
      <c r="E2984" s="17" t="s">
        <v>4412</v>
      </c>
      <c r="F2984" s="19">
        <v>210000</v>
      </c>
      <c r="G2984" s="19">
        <v>186823.07</v>
      </c>
      <c r="H2984" s="20">
        <v>23176.93</v>
      </c>
    </row>
    <row r="2985" spans="1:8" x14ac:dyDescent="0.25">
      <c r="A2985" s="18" t="s">
        <v>3450</v>
      </c>
      <c r="B2985" s="17" t="s">
        <v>3451</v>
      </c>
      <c r="C2985" s="17" t="s">
        <v>66</v>
      </c>
      <c r="D2985" s="17" t="s">
        <v>4405</v>
      </c>
      <c r="E2985" s="17" t="s">
        <v>4412</v>
      </c>
      <c r="F2985" s="19">
        <v>3100</v>
      </c>
      <c r="G2985" s="19">
        <v>1887.65</v>
      </c>
      <c r="H2985" s="20">
        <v>1212.3499999999999</v>
      </c>
    </row>
    <row r="2986" spans="1:8" x14ac:dyDescent="0.25">
      <c r="A2986" s="18" t="s">
        <v>3452</v>
      </c>
      <c r="B2986" s="17" t="s">
        <v>21</v>
      </c>
      <c r="C2986" s="17" t="s">
        <v>19</v>
      </c>
      <c r="D2986" s="17" t="s">
        <v>4405</v>
      </c>
      <c r="E2986" s="17" t="s">
        <v>4412</v>
      </c>
      <c r="F2986" s="19">
        <v>1300000</v>
      </c>
      <c r="G2986" s="19">
        <v>1174050.93</v>
      </c>
      <c r="H2986" s="20">
        <v>125949.07</v>
      </c>
    </row>
    <row r="2987" spans="1:8" x14ac:dyDescent="0.25">
      <c r="A2987" s="18" t="s">
        <v>3453</v>
      </c>
      <c r="B2987" s="17" t="s">
        <v>27</v>
      </c>
      <c r="C2987" s="17" t="s">
        <v>66</v>
      </c>
      <c r="D2987" s="17" t="s">
        <v>4405</v>
      </c>
      <c r="E2987" s="17" t="s">
        <v>4412</v>
      </c>
      <c r="F2987" s="19">
        <v>155000</v>
      </c>
      <c r="G2987" s="19">
        <v>122041.78</v>
      </c>
      <c r="H2987" s="20">
        <v>32958.22</v>
      </c>
    </row>
    <row r="2988" spans="1:8" x14ac:dyDescent="0.25">
      <c r="A2988" s="18" t="s">
        <v>0</v>
      </c>
      <c r="B2988" s="17" t="s">
        <v>38</v>
      </c>
      <c r="C2988" s="17" t="s">
        <v>0</v>
      </c>
      <c r="D2988" s="17" t="s">
        <v>0</v>
      </c>
      <c r="E2988" s="17" t="s">
        <v>0</v>
      </c>
      <c r="F2988" s="19">
        <f>F2987+F2986+F2985+F2984+F2983+F2982+F2981+F2980+F2979+F2978+F2977+F2976+F2975+F2974</f>
        <v>21811700</v>
      </c>
      <c r="G2988" s="19">
        <f>G2987+G2986+G2985+G2984+G2983+G2982+G2981+G2980+G2979+G2978+G2977+G2976+G2975+G2974</f>
        <v>20362382.259999998</v>
      </c>
      <c r="H2988" s="20">
        <f>H2987+H2986+H2985+H2984+H2983+H2982+H2981+H2980+H2979+H2978+H2977+H2976+H2975+H2974</f>
        <v>1449317.74</v>
      </c>
    </row>
    <row r="2989" spans="1:8" x14ac:dyDescent="0.25">
      <c r="A2989" s="18" t="s">
        <v>0</v>
      </c>
      <c r="B2989" s="17" t="s">
        <v>42</v>
      </c>
      <c r="C2989" s="17" t="s">
        <v>0</v>
      </c>
      <c r="D2989" s="17" t="s">
        <v>0</v>
      </c>
      <c r="E2989" s="17" t="s">
        <v>0</v>
      </c>
      <c r="F2989" s="19">
        <f>0</f>
        <v>0</v>
      </c>
      <c r="G2989" s="19">
        <f>0</f>
        <v>0</v>
      </c>
      <c r="H2989" s="20">
        <f>0</f>
        <v>0</v>
      </c>
    </row>
    <row r="2990" spans="1:8" x14ac:dyDescent="0.25">
      <c r="A2990" s="18" t="s">
        <v>0</v>
      </c>
      <c r="B2990" s="17" t="s">
        <v>43</v>
      </c>
      <c r="C2990" s="17" t="s">
        <v>0</v>
      </c>
      <c r="D2990" s="17" t="s">
        <v>0</v>
      </c>
      <c r="E2990" s="17" t="s">
        <v>0</v>
      </c>
      <c r="F2990" s="19">
        <f>F2989-F2988</f>
        <v>-21811700</v>
      </c>
      <c r="G2990" s="19">
        <f>G2989-G2988</f>
        <v>-20362382.259999998</v>
      </c>
      <c r="H2990" s="20">
        <f>H2989-H2988</f>
        <v>-1449317.74</v>
      </c>
    </row>
    <row r="2991" spans="1:8" x14ac:dyDescent="0.25">
      <c r="A2991" s="16" t="s">
        <v>3454</v>
      </c>
      <c r="B2991" s="17" t="s">
        <v>3455</v>
      </c>
      <c r="C2991" s="17" t="s">
        <v>0</v>
      </c>
      <c r="D2991" s="17" t="s">
        <v>0</v>
      </c>
      <c r="E2991" s="17" t="s">
        <v>0</v>
      </c>
      <c r="F2991" s="8"/>
      <c r="G2991" s="8"/>
      <c r="H2991" s="9"/>
    </row>
    <row r="2992" spans="1:8" x14ac:dyDescent="0.25">
      <c r="A2992" s="18" t="s">
        <v>3456</v>
      </c>
      <c r="B2992" s="17" t="s">
        <v>411</v>
      </c>
      <c r="C2992" s="17" t="s">
        <v>79</v>
      </c>
      <c r="D2992" s="17" t="s">
        <v>4408</v>
      </c>
      <c r="E2992" s="17" t="s">
        <v>4428</v>
      </c>
      <c r="F2992" s="19">
        <v>750000</v>
      </c>
      <c r="G2992" s="19">
        <v>610915.78</v>
      </c>
      <c r="H2992" s="20">
        <v>139084.22</v>
      </c>
    </row>
    <row r="2993" spans="1:8" x14ac:dyDescent="0.25">
      <c r="A2993" s="18" t="s">
        <v>3457</v>
      </c>
      <c r="B2993" s="17" t="s">
        <v>316</v>
      </c>
      <c r="C2993" s="17" t="s">
        <v>79</v>
      </c>
      <c r="D2993" s="17" t="s">
        <v>4408</v>
      </c>
      <c r="E2993" s="17" t="s">
        <v>4428</v>
      </c>
      <c r="F2993" s="19">
        <v>189000</v>
      </c>
      <c r="G2993" s="19">
        <v>127599.39</v>
      </c>
      <c r="H2993" s="20">
        <v>61400.61</v>
      </c>
    </row>
    <row r="2994" spans="1:8" x14ac:dyDescent="0.25">
      <c r="A2994" s="18" t="s">
        <v>3458</v>
      </c>
      <c r="B2994" s="17" t="s">
        <v>1404</v>
      </c>
      <c r="C2994" s="17" t="s">
        <v>79</v>
      </c>
      <c r="D2994" s="17" t="s">
        <v>4408</v>
      </c>
      <c r="E2994" s="17" t="s">
        <v>4428</v>
      </c>
      <c r="F2994" s="19">
        <v>5500</v>
      </c>
      <c r="G2994" s="19">
        <v>2755.16</v>
      </c>
      <c r="H2994" s="20">
        <v>2744.84</v>
      </c>
    </row>
    <row r="2995" spans="1:8" x14ac:dyDescent="0.25">
      <c r="A2995" s="18" t="s">
        <v>3459</v>
      </c>
      <c r="B2995" s="17" t="s">
        <v>419</v>
      </c>
      <c r="C2995" s="17" t="s">
        <v>79</v>
      </c>
      <c r="D2995" s="17" t="s">
        <v>4408</v>
      </c>
      <c r="E2995" s="17" t="s">
        <v>4428</v>
      </c>
      <c r="F2995" s="19">
        <v>1450000</v>
      </c>
      <c r="G2995" s="19">
        <v>1034195.96</v>
      </c>
      <c r="H2995" s="20">
        <v>415804.04</v>
      </c>
    </row>
    <row r="2996" spans="1:8" x14ac:dyDescent="0.25">
      <c r="A2996" s="18" t="s">
        <v>3460</v>
      </c>
      <c r="B2996" s="17" t="s">
        <v>94</v>
      </c>
      <c r="C2996" s="17" t="s">
        <v>95</v>
      </c>
      <c r="D2996" s="17" t="s">
        <v>4408</v>
      </c>
      <c r="E2996" s="17" t="s">
        <v>4428</v>
      </c>
      <c r="F2996" s="19">
        <v>90000</v>
      </c>
      <c r="G2996" s="19">
        <v>102842.16</v>
      </c>
      <c r="H2996" s="20">
        <v>-12842.16</v>
      </c>
    </row>
    <row r="2997" spans="1:8" x14ac:dyDescent="0.25">
      <c r="A2997" s="18" t="s">
        <v>3461</v>
      </c>
      <c r="B2997" s="17" t="s">
        <v>423</v>
      </c>
      <c r="C2997" s="17" t="s">
        <v>95</v>
      </c>
      <c r="D2997" s="17" t="s">
        <v>4408</v>
      </c>
      <c r="E2997" s="17" t="s">
        <v>4428</v>
      </c>
      <c r="F2997" s="19">
        <v>450000</v>
      </c>
      <c r="G2997" s="19">
        <v>447016.73</v>
      </c>
      <c r="H2997" s="20">
        <v>2983.27</v>
      </c>
    </row>
    <row r="2998" spans="1:8" x14ac:dyDescent="0.25">
      <c r="A2998" s="18" t="s">
        <v>3462</v>
      </c>
      <c r="B2998" s="17" t="s">
        <v>1668</v>
      </c>
      <c r="C2998" s="17" t="s">
        <v>19</v>
      </c>
      <c r="D2998" s="17" t="s">
        <v>4408</v>
      </c>
      <c r="E2998" s="17" t="s">
        <v>4428</v>
      </c>
      <c r="F2998" s="19">
        <v>50000</v>
      </c>
      <c r="G2998" s="19">
        <v>59825.55</v>
      </c>
      <c r="H2998" s="20">
        <v>-9825.5499999999993</v>
      </c>
    </row>
    <row r="2999" spans="1:8" x14ac:dyDescent="0.25">
      <c r="A2999" s="18" t="s">
        <v>3463</v>
      </c>
      <c r="B2999" s="17" t="s">
        <v>107</v>
      </c>
      <c r="C2999" s="17" t="s">
        <v>19</v>
      </c>
      <c r="D2999" s="17" t="s">
        <v>4408</v>
      </c>
      <c r="E2999" s="17" t="s">
        <v>4428</v>
      </c>
      <c r="F2999" s="19">
        <v>500</v>
      </c>
      <c r="G2999" s="19">
        <v>16827.77</v>
      </c>
      <c r="H2999" s="20">
        <v>-16327.77</v>
      </c>
    </row>
    <row r="3000" spans="1:8" x14ac:dyDescent="0.25">
      <c r="A3000" s="18" t="s">
        <v>0</v>
      </c>
      <c r="B3000" s="17" t="s">
        <v>38</v>
      </c>
      <c r="C3000" s="17" t="s">
        <v>0</v>
      </c>
      <c r="D3000" s="17" t="s">
        <v>0</v>
      </c>
      <c r="E3000" s="17" t="s">
        <v>0</v>
      </c>
      <c r="F3000" s="19">
        <f>F2999+F2998+F2997+F2996+F2995+F2994+F2993+F2992</f>
        <v>2985000</v>
      </c>
      <c r="G3000" s="19">
        <f>G2999+G2998+G2997+G2996+G2995+G2994+G2993+G2992</f>
        <v>2401978.5</v>
      </c>
      <c r="H3000" s="20">
        <f>H2999+H2998+H2997+H2996+H2995+H2994+H2993+H2992</f>
        <v>583021.5</v>
      </c>
    </row>
    <row r="3001" spans="1:8" x14ac:dyDescent="0.25">
      <c r="A3001" s="18" t="s">
        <v>3464</v>
      </c>
      <c r="B3001" s="17" t="s">
        <v>380</v>
      </c>
      <c r="C3001" s="17" t="s">
        <v>261</v>
      </c>
      <c r="D3001" s="17" t="s">
        <v>4408</v>
      </c>
      <c r="E3001" s="17" t="s">
        <v>4428</v>
      </c>
      <c r="F3001" s="19">
        <v>100</v>
      </c>
      <c r="G3001" s="19">
        <v>31644.86</v>
      </c>
      <c r="H3001" s="20">
        <v>-31544.86</v>
      </c>
    </row>
    <row r="3002" spans="1:8" x14ac:dyDescent="0.25">
      <c r="A3002" s="18" t="s">
        <v>0</v>
      </c>
      <c r="B3002" s="17" t="s">
        <v>42</v>
      </c>
      <c r="C3002" s="17" t="s">
        <v>0</v>
      </c>
      <c r="D3002" s="17" t="s">
        <v>0</v>
      </c>
      <c r="E3002" s="17" t="s">
        <v>0</v>
      </c>
      <c r="F3002" s="19">
        <f>F3001</f>
        <v>100</v>
      </c>
      <c r="G3002" s="19">
        <f>G3001</f>
        <v>31644.86</v>
      </c>
      <c r="H3002" s="20">
        <f>H3001</f>
        <v>-31544.86</v>
      </c>
    </row>
    <row r="3003" spans="1:8" x14ac:dyDescent="0.25">
      <c r="A3003" s="18" t="s">
        <v>0</v>
      </c>
      <c r="B3003" s="17" t="s">
        <v>43</v>
      </c>
      <c r="C3003" s="17" t="s">
        <v>0</v>
      </c>
      <c r="D3003" s="17" t="s">
        <v>0</v>
      </c>
      <c r="E3003" s="17" t="s">
        <v>0</v>
      </c>
      <c r="F3003" s="19">
        <f>F3002-F3000</f>
        <v>-2984900</v>
      </c>
      <c r="G3003" s="19">
        <f>G3002-G3000</f>
        <v>-2370333.64</v>
      </c>
      <c r="H3003" s="20">
        <f>H3002-H3000</f>
        <v>-614566.36</v>
      </c>
    </row>
    <row r="3004" spans="1:8" x14ac:dyDescent="0.25">
      <c r="A3004" s="16" t="s">
        <v>3465</v>
      </c>
      <c r="B3004" s="17" t="s">
        <v>3466</v>
      </c>
      <c r="C3004" s="17" t="s">
        <v>0</v>
      </c>
      <c r="D3004" s="17" t="s">
        <v>0</v>
      </c>
      <c r="E3004" s="17" t="s">
        <v>0</v>
      </c>
      <c r="F3004" s="8"/>
      <c r="G3004" s="8"/>
      <c r="H3004" s="9"/>
    </row>
    <row r="3005" spans="1:8" x14ac:dyDescent="0.25">
      <c r="A3005" s="18" t="s">
        <v>3467</v>
      </c>
      <c r="B3005" s="17" t="s">
        <v>487</v>
      </c>
      <c r="C3005" s="17" t="s">
        <v>48</v>
      </c>
      <c r="D3005" s="17" t="s">
        <v>4408</v>
      </c>
      <c r="E3005" s="17" t="s">
        <v>4439</v>
      </c>
      <c r="F3005" s="19">
        <v>78000</v>
      </c>
      <c r="G3005" s="19">
        <v>0</v>
      </c>
      <c r="H3005" s="20">
        <v>78000</v>
      </c>
    </row>
    <row r="3006" spans="1:8" x14ac:dyDescent="0.25">
      <c r="A3006" s="18" t="s">
        <v>3468</v>
      </c>
      <c r="B3006" s="17" t="s">
        <v>3469</v>
      </c>
      <c r="C3006" s="17" t="s">
        <v>243</v>
      </c>
      <c r="D3006" s="17" t="s">
        <v>4408</v>
      </c>
      <c r="E3006" s="17" t="s">
        <v>4439</v>
      </c>
      <c r="F3006" s="19">
        <v>70000</v>
      </c>
      <c r="G3006" s="19">
        <v>76260.31</v>
      </c>
      <c r="H3006" s="20">
        <v>-6260.31</v>
      </c>
    </row>
    <row r="3007" spans="1:8" x14ac:dyDescent="0.25">
      <c r="A3007" s="18" t="s">
        <v>0</v>
      </c>
      <c r="B3007" s="17" t="s">
        <v>38</v>
      </c>
      <c r="C3007" s="17" t="s">
        <v>0</v>
      </c>
      <c r="D3007" s="17" t="s">
        <v>0</v>
      </c>
      <c r="E3007" s="17" t="s">
        <v>0</v>
      </c>
      <c r="F3007" s="19">
        <f>F3006+F3005</f>
        <v>148000</v>
      </c>
      <c r="G3007" s="19">
        <f>G3006+G3005</f>
        <v>76260.31</v>
      </c>
      <c r="H3007" s="20">
        <f>H3006+H3005</f>
        <v>71739.69</v>
      </c>
    </row>
    <row r="3008" spans="1:8" x14ac:dyDescent="0.25">
      <c r="A3008" s="18" t="s">
        <v>0</v>
      </c>
      <c r="B3008" s="17" t="s">
        <v>42</v>
      </c>
      <c r="C3008" s="17" t="s">
        <v>0</v>
      </c>
      <c r="D3008" s="17" t="s">
        <v>0</v>
      </c>
      <c r="E3008" s="17" t="s">
        <v>0</v>
      </c>
      <c r="F3008" s="19">
        <f>0</f>
        <v>0</v>
      </c>
      <c r="G3008" s="19">
        <f>0</f>
        <v>0</v>
      </c>
      <c r="H3008" s="20">
        <f>0</f>
        <v>0</v>
      </c>
    </row>
    <row r="3009" spans="1:8" x14ac:dyDescent="0.25">
      <c r="A3009" s="18" t="s">
        <v>0</v>
      </c>
      <c r="B3009" s="17" t="s">
        <v>43</v>
      </c>
      <c r="C3009" s="17" t="s">
        <v>0</v>
      </c>
      <c r="D3009" s="17" t="s">
        <v>0</v>
      </c>
      <c r="E3009" s="17" t="s">
        <v>0</v>
      </c>
      <c r="F3009" s="19">
        <f>F3008-F3007</f>
        <v>-148000</v>
      </c>
      <c r="G3009" s="19">
        <f>G3008-G3007</f>
        <v>-76260.31</v>
      </c>
      <c r="H3009" s="20">
        <f>H3008-H3007</f>
        <v>-71739.69</v>
      </c>
    </row>
    <row r="3010" spans="1:8" x14ac:dyDescent="0.25">
      <c r="A3010" s="16" t="s">
        <v>3470</v>
      </c>
      <c r="B3010" s="17" t="s">
        <v>3471</v>
      </c>
      <c r="C3010" s="17" t="s">
        <v>0</v>
      </c>
      <c r="D3010" s="17" t="s">
        <v>0</v>
      </c>
      <c r="E3010" s="17" t="s">
        <v>0</v>
      </c>
      <c r="F3010" s="8"/>
      <c r="G3010" s="8"/>
      <c r="H3010" s="9"/>
    </row>
    <row r="3011" spans="1:8" x14ac:dyDescent="0.25">
      <c r="A3011" s="18" t="s">
        <v>3472</v>
      </c>
      <c r="B3011" s="17" t="s">
        <v>3473</v>
      </c>
      <c r="C3011" s="17" t="s">
        <v>1924</v>
      </c>
      <c r="D3011" s="17" t="s">
        <v>4408</v>
      </c>
      <c r="E3011" s="17" t="s">
        <v>4439</v>
      </c>
      <c r="F3011" s="19">
        <v>100</v>
      </c>
      <c r="G3011" s="19">
        <v>0</v>
      </c>
      <c r="H3011" s="20">
        <v>100</v>
      </c>
    </row>
    <row r="3012" spans="1:8" x14ac:dyDescent="0.25">
      <c r="A3012" s="18" t="s">
        <v>3474</v>
      </c>
      <c r="B3012" s="17" t="s">
        <v>3475</v>
      </c>
      <c r="C3012" s="17" t="s">
        <v>1924</v>
      </c>
      <c r="D3012" s="17" t="s">
        <v>4408</v>
      </c>
      <c r="E3012" s="17" t="s">
        <v>4439</v>
      </c>
      <c r="F3012" s="19">
        <v>100</v>
      </c>
      <c r="G3012" s="19">
        <v>0</v>
      </c>
      <c r="H3012" s="20">
        <v>100</v>
      </c>
    </row>
    <row r="3013" spans="1:8" x14ac:dyDescent="0.25">
      <c r="A3013" s="18" t="s">
        <v>3476</v>
      </c>
      <c r="B3013" s="17" t="s">
        <v>3477</v>
      </c>
      <c r="C3013" s="17" t="s">
        <v>1924</v>
      </c>
      <c r="D3013" s="17" t="s">
        <v>4408</v>
      </c>
      <c r="E3013" s="17" t="s">
        <v>4439</v>
      </c>
      <c r="F3013" s="19">
        <v>100</v>
      </c>
      <c r="G3013" s="19">
        <v>0</v>
      </c>
      <c r="H3013" s="20">
        <v>100</v>
      </c>
    </row>
    <row r="3014" spans="1:8" x14ac:dyDescent="0.25">
      <c r="A3014" s="18" t="s">
        <v>3478</v>
      </c>
      <c r="B3014" s="17" t="s">
        <v>3479</v>
      </c>
      <c r="C3014" s="17" t="s">
        <v>1924</v>
      </c>
      <c r="D3014" s="17" t="s">
        <v>4408</v>
      </c>
      <c r="E3014" s="17" t="s">
        <v>4439</v>
      </c>
      <c r="F3014" s="19">
        <v>11938600</v>
      </c>
      <c r="G3014" s="19">
        <v>12131547.57</v>
      </c>
      <c r="H3014" s="20">
        <v>-192947.57</v>
      </c>
    </row>
    <row r="3015" spans="1:8" x14ac:dyDescent="0.25">
      <c r="A3015" s="18" t="s">
        <v>0</v>
      </c>
      <c r="B3015" s="17" t="s">
        <v>38</v>
      </c>
      <c r="C3015" s="17" t="s">
        <v>0</v>
      </c>
      <c r="D3015" s="17" t="s">
        <v>0</v>
      </c>
      <c r="E3015" s="17" t="s">
        <v>0</v>
      </c>
      <c r="F3015" s="19">
        <f>F3014+F3013+F3012+F3011</f>
        <v>11938900</v>
      </c>
      <c r="G3015" s="19">
        <f>G3014+G3013+G3012+G3011</f>
        <v>12131547.57</v>
      </c>
      <c r="H3015" s="20">
        <f>H3014+H3013+H3012+H3011</f>
        <v>-192647.57</v>
      </c>
    </row>
    <row r="3016" spans="1:8" x14ac:dyDescent="0.25">
      <c r="A3016" s="18" t="s">
        <v>3480</v>
      </c>
      <c r="B3016" s="17" t="s">
        <v>3481</v>
      </c>
      <c r="C3016" s="17" t="s">
        <v>3482</v>
      </c>
      <c r="D3016" s="17" t="s">
        <v>4408</v>
      </c>
      <c r="E3016" s="17" t="s">
        <v>4439</v>
      </c>
      <c r="F3016" s="19">
        <v>100</v>
      </c>
      <c r="G3016" s="19">
        <v>69164.12</v>
      </c>
      <c r="H3016" s="20">
        <v>-69064.12</v>
      </c>
    </row>
    <row r="3017" spans="1:8" x14ac:dyDescent="0.25">
      <c r="A3017" s="18" t="s">
        <v>3483</v>
      </c>
      <c r="B3017" s="17" t="s">
        <v>367</v>
      </c>
      <c r="C3017" s="17" t="s">
        <v>368</v>
      </c>
      <c r="D3017" s="17" t="s">
        <v>4408</v>
      </c>
      <c r="E3017" s="17" t="s">
        <v>4439</v>
      </c>
      <c r="F3017" s="19">
        <v>5000</v>
      </c>
      <c r="G3017" s="19">
        <v>46115.28</v>
      </c>
      <c r="H3017" s="20">
        <v>-41115.279999999999</v>
      </c>
    </row>
    <row r="3018" spans="1:8" x14ac:dyDescent="0.25">
      <c r="A3018" s="18" t="s">
        <v>3484</v>
      </c>
      <c r="B3018" s="17" t="s">
        <v>380</v>
      </c>
      <c r="C3018" s="17" t="s">
        <v>261</v>
      </c>
      <c r="D3018" s="17" t="s">
        <v>4408</v>
      </c>
      <c r="E3018" s="17" t="s">
        <v>4439</v>
      </c>
      <c r="F3018" s="19">
        <v>100</v>
      </c>
      <c r="G3018" s="19">
        <v>188059</v>
      </c>
      <c r="H3018" s="20">
        <v>-187959</v>
      </c>
    </row>
    <row r="3019" spans="1:8" x14ac:dyDescent="0.25">
      <c r="A3019" s="18" t="s">
        <v>3485</v>
      </c>
      <c r="B3019" s="17" t="s">
        <v>3486</v>
      </c>
      <c r="C3019" s="17" t="s">
        <v>3482</v>
      </c>
      <c r="D3019" s="17" t="s">
        <v>4408</v>
      </c>
      <c r="E3019" s="17" t="s">
        <v>4439</v>
      </c>
      <c r="F3019" s="19">
        <v>8000</v>
      </c>
      <c r="G3019" s="19">
        <v>0</v>
      </c>
      <c r="H3019" s="20">
        <v>8000</v>
      </c>
    </row>
    <row r="3020" spans="1:8" x14ac:dyDescent="0.25">
      <c r="A3020" s="18" t="s">
        <v>0</v>
      </c>
      <c r="B3020" s="17" t="s">
        <v>42</v>
      </c>
      <c r="C3020" s="17" t="s">
        <v>0</v>
      </c>
      <c r="D3020" s="17" t="s">
        <v>0</v>
      </c>
      <c r="E3020" s="17" t="s">
        <v>0</v>
      </c>
      <c r="F3020" s="19">
        <f>F3019+F3018+F3017+F3016</f>
        <v>13200</v>
      </c>
      <c r="G3020" s="19">
        <f>G3019+G3018+G3017+G3016</f>
        <v>303338.40000000002</v>
      </c>
      <c r="H3020" s="20">
        <f>H3019+H3018+H3017+H3016</f>
        <v>-290138.40000000002</v>
      </c>
    </row>
    <row r="3021" spans="1:8" x14ac:dyDescent="0.25">
      <c r="A3021" s="18" t="s">
        <v>0</v>
      </c>
      <c r="B3021" s="17" t="s">
        <v>43</v>
      </c>
      <c r="C3021" s="17" t="s">
        <v>0</v>
      </c>
      <c r="D3021" s="17" t="s">
        <v>0</v>
      </c>
      <c r="E3021" s="17" t="s">
        <v>0</v>
      </c>
      <c r="F3021" s="19">
        <f>F3020-F3015</f>
        <v>-11925700</v>
      </c>
      <c r="G3021" s="19">
        <f>G3020-G3015</f>
        <v>-11828209.17</v>
      </c>
      <c r="H3021" s="20">
        <f>H3020-H3015</f>
        <v>-97490.830000000016</v>
      </c>
    </row>
    <row r="3022" spans="1:8" x14ac:dyDescent="0.25">
      <c r="A3022" s="16" t="s">
        <v>3487</v>
      </c>
      <c r="B3022" s="17" t="s">
        <v>3488</v>
      </c>
      <c r="C3022" s="17" t="s">
        <v>0</v>
      </c>
      <c r="D3022" s="17" t="s">
        <v>0</v>
      </c>
      <c r="E3022" s="17" t="s">
        <v>0</v>
      </c>
      <c r="F3022" s="8"/>
      <c r="G3022" s="8"/>
      <c r="H3022" s="9"/>
    </row>
    <row r="3023" spans="1:8" x14ac:dyDescent="0.25">
      <c r="A3023" s="18" t="s">
        <v>0</v>
      </c>
      <c r="B3023" s="17" t="s">
        <v>38</v>
      </c>
      <c r="C3023" s="17" t="s">
        <v>0</v>
      </c>
      <c r="D3023" s="17" t="s">
        <v>0</v>
      </c>
      <c r="E3023" s="17" t="s">
        <v>0</v>
      </c>
      <c r="F3023" s="19">
        <f>0</f>
        <v>0</v>
      </c>
      <c r="G3023" s="19">
        <f>0</f>
        <v>0</v>
      </c>
      <c r="H3023" s="20">
        <f>0</f>
        <v>0</v>
      </c>
    </row>
    <row r="3024" spans="1:8" x14ac:dyDescent="0.25">
      <c r="A3024" s="18" t="s">
        <v>3489</v>
      </c>
      <c r="B3024" s="17" t="s">
        <v>3490</v>
      </c>
      <c r="C3024" s="17" t="s">
        <v>261</v>
      </c>
      <c r="D3024" s="17" t="s">
        <v>4405</v>
      </c>
      <c r="E3024" s="17" t="s">
        <v>4412</v>
      </c>
      <c r="F3024" s="19">
        <v>2000000</v>
      </c>
      <c r="G3024" s="19">
        <v>1946530.4</v>
      </c>
      <c r="H3024" s="20">
        <v>53469.599999999999</v>
      </c>
    </row>
    <row r="3025" spans="1:8" x14ac:dyDescent="0.25">
      <c r="A3025" s="18" t="s">
        <v>3491</v>
      </c>
      <c r="B3025" s="17" t="s">
        <v>3492</v>
      </c>
      <c r="C3025" s="17" t="s">
        <v>261</v>
      </c>
      <c r="D3025" s="17" t="s">
        <v>4405</v>
      </c>
      <c r="E3025" s="17" t="s">
        <v>4412</v>
      </c>
      <c r="F3025" s="19">
        <v>960000</v>
      </c>
      <c r="G3025" s="19">
        <v>844734.14</v>
      </c>
      <c r="H3025" s="20">
        <v>115265.86</v>
      </c>
    </row>
    <row r="3026" spans="1:8" x14ac:dyDescent="0.25">
      <c r="A3026" s="18" t="s">
        <v>0</v>
      </c>
      <c r="B3026" s="17" t="s">
        <v>42</v>
      </c>
      <c r="C3026" s="17" t="s">
        <v>0</v>
      </c>
      <c r="D3026" s="17" t="s">
        <v>0</v>
      </c>
      <c r="E3026" s="17" t="s">
        <v>0</v>
      </c>
      <c r="F3026" s="19">
        <f>F3025+F3024</f>
        <v>2960000</v>
      </c>
      <c r="G3026" s="19">
        <f>G3025+G3024</f>
        <v>2791264.54</v>
      </c>
      <c r="H3026" s="20">
        <f>H3025+H3024</f>
        <v>168735.46</v>
      </c>
    </row>
    <row r="3027" spans="1:8" x14ac:dyDescent="0.25">
      <c r="A3027" s="18" t="s">
        <v>0</v>
      </c>
      <c r="B3027" s="17" t="s">
        <v>43</v>
      </c>
      <c r="C3027" s="17" t="s">
        <v>0</v>
      </c>
      <c r="D3027" s="17" t="s">
        <v>0</v>
      </c>
      <c r="E3027" s="17" t="s">
        <v>0</v>
      </c>
      <c r="F3027" s="19">
        <f>F3026-F3023</f>
        <v>2960000</v>
      </c>
      <c r="G3027" s="19">
        <f>G3026-G3023</f>
        <v>2791264.54</v>
      </c>
      <c r="H3027" s="20">
        <f>H3026-H3023</f>
        <v>168735.46</v>
      </c>
    </row>
    <row r="3028" spans="1:8" x14ac:dyDescent="0.25">
      <c r="A3028" s="16" t="s">
        <v>3493</v>
      </c>
      <c r="B3028" s="17" t="s">
        <v>3494</v>
      </c>
      <c r="C3028" s="17" t="s">
        <v>0</v>
      </c>
      <c r="D3028" s="17" t="s">
        <v>0</v>
      </c>
      <c r="E3028" s="17" t="s">
        <v>0</v>
      </c>
      <c r="F3028" s="8"/>
      <c r="G3028" s="8"/>
      <c r="H3028" s="9"/>
    </row>
    <row r="3029" spans="1:8" x14ac:dyDescent="0.25">
      <c r="A3029" s="18" t="s">
        <v>0</v>
      </c>
      <c r="B3029" s="17" t="s">
        <v>38</v>
      </c>
      <c r="C3029" s="17" t="s">
        <v>0</v>
      </c>
      <c r="D3029" s="17" t="s">
        <v>0</v>
      </c>
      <c r="E3029" s="17" t="s">
        <v>0</v>
      </c>
      <c r="F3029" s="19">
        <f>0</f>
        <v>0</v>
      </c>
      <c r="G3029" s="19">
        <f>0</f>
        <v>0</v>
      </c>
      <c r="H3029" s="20">
        <f>0</f>
        <v>0</v>
      </c>
    </row>
    <row r="3030" spans="1:8" x14ac:dyDescent="0.25">
      <c r="A3030" s="18" t="s">
        <v>3495</v>
      </c>
      <c r="B3030" s="17" t="s">
        <v>3496</v>
      </c>
      <c r="C3030" s="17" t="s">
        <v>373</v>
      </c>
      <c r="D3030" s="17" t="s">
        <v>4408</v>
      </c>
      <c r="E3030" s="17" t="s">
        <v>4428</v>
      </c>
      <c r="F3030" s="19">
        <v>1000000</v>
      </c>
      <c r="G3030" s="19">
        <v>794545.27</v>
      </c>
      <c r="H3030" s="20">
        <v>205454.73</v>
      </c>
    </row>
    <row r="3031" spans="1:8" x14ac:dyDescent="0.25">
      <c r="A3031" s="18" t="s">
        <v>0</v>
      </c>
      <c r="B3031" s="17" t="s">
        <v>42</v>
      </c>
      <c r="C3031" s="17" t="s">
        <v>0</v>
      </c>
      <c r="D3031" s="17" t="s">
        <v>0</v>
      </c>
      <c r="E3031" s="17" t="s">
        <v>0</v>
      </c>
      <c r="F3031" s="19">
        <f>F3030</f>
        <v>1000000</v>
      </c>
      <c r="G3031" s="19">
        <f>G3030</f>
        <v>794545.27</v>
      </c>
      <c r="H3031" s="20">
        <f>H3030</f>
        <v>205454.73</v>
      </c>
    </row>
    <row r="3032" spans="1:8" x14ac:dyDescent="0.25">
      <c r="A3032" s="18" t="s">
        <v>0</v>
      </c>
      <c r="B3032" s="17" t="s">
        <v>43</v>
      </c>
      <c r="C3032" s="17" t="s">
        <v>0</v>
      </c>
      <c r="D3032" s="17" t="s">
        <v>0</v>
      </c>
      <c r="E3032" s="17" t="s">
        <v>0</v>
      </c>
      <c r="F3032" s="19">
        <f>F3031-F3029</f>
        <v>1000000</v>
      </c>
      <c r="G3032" s="19">
        <f>G3031-G3029</f>
        <v>794545.27</v>
      </c>
      <c r="H3032" s="20">
        <f>H3031-H3029</f>
        <v>205454.73</v>
      </c>
    </row>
    <row r="3033" spans="1:8" x14ac:dyDescent="0.25">
      <c r="A3033" s="12" t="s">
        <v>3497</v>
      </c>
      <c r="B3033" s="13" t="s">
        <v>3498</v>
      </c>
      <c r="C3033" s="13" t="s">
        <v>0</v>
      </c>
      <c r="D3033" s="13" t="s">
        <v>0</v>
      </c>
      <c r="E3033" s="13" t="s">
        <v>0</v>
      </c>
      <c r="F3033" s="8"/>
      <c r="G3033" s="8"/>
      <c r="H3033" s="9"/>
    </row>
    <row r="3034" spans="1:8" x14ac:dyDescent="0.25">
      <c r="A3034" s="14" t="s">
        <v>3499</v>
      </c>
      <c r="B3034" s="15" t="s">
        <v>3500</v>
      </c>
      <c r="C3034" s="15" t="s">
        <v>0</v>
      </c>
      <c r="D3034" s="15" t="s">
        <v>0</v>
      </c>
      <c r="E3034" s="15" t="s">
        <v>0</v>
      </c>
      <c r="F3034" s="8"/>
      <c r="G3034" s="8"/>
      <c r="H3034" s="9"/>
    </row>
    <row r="3035" spans="1:8" x14ac:dyDescent="0.25">
      <c r="A3035" s="16" t="s">
        <v>3501</v>
      </c>
      <c r="B3035" s="17" t="s">
        <v>3500</v>
      </c>
      <c r="C3035" s="17" t="s">
        <v>0</v>
      </c>
      <c r="D3035" s="17" t="s">
        <v>0</v>
      </c>
      <c r="E3035" s="17" t="s">
        <v>0</v>
      </c>
      <c r="F3035" s="8"/>
      <c r="G3035" s="8"/>
      <c r="H3035" s="9"/>
    </row>
    <row r="3036" spans="1:8" x14ac:dyDescent="0.25">
      <c r="A3036" s="18" t="s">
        <v>3502</v>
      </c>
      <c r="B3036" s="17" t="s">
        <v>3503</v>
      </c>
      <c r="C3036" s="17" t="s">
        <v>48</v>
      </c>
      <c r="D3036" s="17" t="s">
        <v>4408</v>
      </c>
      <c r="E3036" s="17" t="s">
        <v>4436</v>
      </c>
      <c r="F3036" s="19">
        <v>10000</v>
      </c>
      <c r="G3036" s="19">
        <v>0</v>
      </c>
      <c r="H3036" s="20">
        <v>10000</v>
      </c>
    </row>
    <row r="3037" spans="1:8" x14ac:dyDescent="0.25">
      <c r="A3037" s="18" t="s">
        <v>3504</v>
      </c>
      <c r="B3037" s="17" t="s">
        <v>3505</v>
      </c>
      <c r="C3037" s="17" t="s">
        <v>1245</v>
      </c>
      <c r="D3037" s="17" t="s">
        <v>4408</v>
      </c>
      <c r="E3037" s="17" t="s">
        <v>4436</v>
      </c>
      <c r="F3037" s="19">
        <v>115000</v>
      </c>
      <c r="G3037" s="19">
        <v>199522.36</v>
      </c>
      <c r="H3037" s="20">
        <v>-84522.36</v>
      </c>
    </row>
    <row r="3038" spans="1:8" x14ac:dyDescent="0.25">
      <c r="A3038" s="18" t="s">
        <v>3506</v>
      </c>
      <c r="B3038" s="17" t="s">
        <v>3507</v>
      </c>
      <c r="C3038" s="17" t="s">
        <v>1245</v>
      </c>
      <c r="D3038" s="17" t="s">
        <v>4408</v>
      </c>
      <c r="E3038" s="17" t="s">
        <v>4436</v>
      </c>
      <c r="F3038" s="19">
        <v>100000</v>
      </c>
      <c r="G3038" s="19">
        <v>1333557.8400000001</v>
      </c>
      <c r="H3038" s="20">
        <v>-1233557.8400000001</v>
      </c>
    </row>
    <row r="3039" spans="1:8" x14ac:dyDescent="0.25">
      <c r="A3039" s="18" t="s">
        <v>3508</v>
      </c>
      <c r="B3039" s="17" t="s">
        <v>3509</v>
      </c>
      <c r="C3039" s="17" t="s">
        <v>1839</v>
      </c>
      <c r="D3039" s="17" t="s">
        <v>4408</v>
      </c>
      <c r="E3039" s="17" t="s">
        <v>4436</v>
      </c>
      <c r="F3039" s="19">
        <v>315000</v>
      </c>
      <c r="G3039" s="19">
        <v>272263</v>
      </c>
      <c r="H3039" s="20">
        <v>42737</v>
      </c>
    </row>
    <row r="3040" spans="1:8" x14ac:dyDescent="0.25">
      <c r="A3040" s="18" t="s">
        <v>0</v>
      </c>
      <c r="B3040" s="17" t="s">
        <v>38</v>
      </c>
      <c r="C3040" s="17" t="s">
        <v>0</v>
      </c>
      <c r="D3040" s="17" t="s">
        <v>0</v>
      </c>
      <c r="E3040" s="17" t="s">
        <v>0</v>
      </c>
      <c r="F3040" s="19">
        <f>F3039+F3038+F3037+F3036</f>
        <v>540000</v>
      </c>
      <c r="G3040" s="19">
        <f>G3039+G3038+G3037+G3036</f>
        <v>1805343.2000000002</v>
      </c>
      <c r="H3040" s="20">
        <f>H3039+H3038+H3037+H3036</f>
        <v>-1265343.2000000002</v>
      </c>
    </row>
    <row r="3041" spans="1:8" x14ac:dyDescent="0.25">
      <c r="A3041" s="18" t="s">
        <v>0</v>
      </c>
      <c r="B3041" s="17" t="s">
        <v>42</v>
      </c>
      <c r="C3041" s="17" t="s">
        <v>0</v>
      </c>
      <c r="D3041" s="17" t="s">
        <v>0</v>
      </c>
      <c r="E3041" s="17" t="s">
        <v>0</v>
      </c>
      <c r="F3041" s="19">
        <f>0</f>
        <v>0</v>
      </c>
      <c r="G3041" s="19">
        <f>0</f>
        <v>0</v>
      </c>
      <c r="H3041" s="20">
        <f>0</f>
        <v>0</v>
      </c>
    </row>
    <row r="3042" spans="1:8" x14ac:dyDescent="0.25">
      <c r="A3042" s="18" t="s">
        <v>0</v>
      </c>
      <c r="B3042" s="17" t="s">
        <v>43</v>
      </c>
      <c r="C3042" s="17" t="s">
        <v>0</v>
      </c>
      <c r="D3042" s="17" t="s">
        <v>0</v>
      </c>
      <c r="E3042" s="17" t="s">
        <v>0</v>
      </c>
      <c r="F3042" s="19">
        <f>F3041-F3040</f>
        <v>-540000</v>
      </c>
      <c r="G3042" s="19">
        <f>G3041-G3040</f>
        <v>-1805343.2000000002</v>
      </c>
      <c r="H3042" s="20">
        <f>H3041-H3040</f>
        <v>1265343.2000000002</v>
      </c>
    </row>
    <row r="3043" spans="1:8" x14ac:dyDescent="0.25">
      <c r="A3043" s="14" t="s">
        <v>3510</v>
      </c>
      <c r="B3043" s="15" t="s">
        <v>3511</v>
      </c>
      <c r="C3043" s="15" t="s">
        <v>0</v>
      </c>
      <c r="D3043" s="15" t="s">
        <v>0</v>
      </c>
      <c r="E3043" s="15" t="s">
        <v>0</v>
      </c>
      <c r="F3043" s="8"/>
      <c r="G3043" s="8"/>
      <c r="H3043" s="9"/>
    </row>
    <row r="3044" spans="1:8" x14ac:dyDescent="0.25">
      <c r="A3044" s="16" t="s">
        <v>3512</v>
      </c>
      <c r="B3044" s="17" t="s">
        <v>3511</v>
      </c>
      <c r="C3044" s="17" t="s">
        <v>0</v>
      </c>
      <c r="D3044" s="17" t="s">
        <v>0</v>
      </c>
      <c r="E3044" s="17" t="s">
        <v>0</v>
      </c>
      <c r="F3044" s="8"/>
      <c r="G3044" s="8"/>
      <c r="H3044" s="9"/>
    </row>
    <row r="3045" spans="1:8" x14ac:dyDescent="0.25">
      <c r="A3045" s="18" t="s">
        <v>3513</v>
      </c>
      <c r="B3045" s="17" t="s">
        <v>3514</v>
      </c>
      <c r="C3045" s="17" t="s">
        <v>1245</v>
      </c>
      <c r="D3045" s="17" t="s">
        <v>4408</v>
      </c>
      <c r="E3045" s="17" t="s">
        <v>4436</v>
      </c>
      <c r="F3045" s="19">
        <v>150000</v>
      </c>
      <c r="G3045" s="19">
        <v>1942072.05</v>
      </c>
      <c r="H3045" s="20">
        <v>-1792072.05</v>
      </c>
    </row>
    <row r="3046" spans="1:8" x14ac:dyDescent="0.25">
      <c r="A3046" s="18" t="s">
        <v>3515</v>
      </c>
      <c r="B3046" s="17" t="s">
        <v>3516</v>
      </c>
      <c r="C3046" s="17" t="s">
        <v>1245</v>
      </c>
      <c r="D3046" s="17" t="s">
        <v>4408</v>
      </c>
      <c r="E3046" s="17" t="s">
        <v>4436</v>
      </c>
      <c r="F3046" s="19">
        <v>100000</v>
      </c>
      <c r="G3046" s="19">
        <v>742995.42</v>
      </c>
      <c r="H3046" s="20">
        <v>-642995.42000000004</v>
      </c>
    </row>
    <row r="3047" spans="1:8" x14ac:dyDescent="0.25">
      <c r="A3047" s="18" t="s">
        <v>0</v>
      </c>
      <c r="B3047" s="17" t="s">
        <v>38</v>
      </c>
      <c r="C3047" s="17" t="s">
        <v>0</v>
      </c>
      <c r="D3047" s="17" t="s">
        <v>0</v>
      </c>
      <c r="E3047" s="17" t="s">
        <v>0</v>
      </c>
      <c r="F3047" s="19">
        <f>F3046+F3045</f>
        <v>250000</v>
      </c>
      <c r="G3047" s="19">
        <f>G3046+G3045</f>
        <v>2685067.47</v>
      </c>
      <c r="H3047" s="20">
        <f>H3046+H3045</f>
        <v>-2435067.4700000002</v>
      </c>
    </row>
    <row r="3048" spans="1:8" x14ac:dyDescent="0.25">
      <c r="A3048" s="18" t="s">
        <v>0</v>
      </c>
      <c r="B3048" s="17" t="s">
        <v>42</v>
      </c>
      <c r="C3048" s="17" t="s">
        <v>0</v>
      </c>
      <c r="D3048" s="17" t="s">
        <v>0</v>
      </c>
      <c r="E3048" s="17" t="s">
        <v>0</v>
      </c>
      <c r="F3048" s="19">
        <f>0</f>
        <v>0</v>
      </c>
      <c r="G3048" s="19">
        <f>0</f>
        <v>0</v>
      </c>
      <c r="H3048" s="20">
        <f>0</f>
        <v>0</v>
      </c>
    </row>
    <row r="3049" spans="1:8" x14ac:dyDescent="0.25">
      <c r="A3049" s="18" t="s">
        <v>0</v>
      </c>
      <c r="B3049" s="17" t="s">
        <v>43</v>
      </c>
      <c r="C3049" s="17" t="s">
        <v>0</v>
      </c>
      <c r="D3049" s="17" t="s">
        <v>0</v>
      </c>
      <c r="E3049" s="17" t="s">
        <v>0</v>
      </c>
      <c r="F3049" s="19">
        <f>F3048-F3047</f>
        <v>-250000</v>
      </c>
      <c r="G3049" s="19">
        <f>G3048-G3047</f>
        <v>-2685067.47</v>
      </c>
      <c r="H3049" s="20">
        <f>H3048-H3047</f>
        <v>2435067.4700000002</v>
      </c>
    </row>
    <row r="3050" spans="1:8" x14ac:dyDescent="0.25">
      <c r="A3050" s="14" t="s">
        <v>3517</v>
      </c>
      <c r="B3050" s="15" t="s">
        <v>493</v>
      </c>
      <c r="C3050" s="15" t="s">
        <v>0</v>
      </c>
      <c r="D3050" s="15" t="s">
        <v>0</v>
      </c>
      <c r="E3050" s="15" t="s">
        <v>0</v>
      </c>
      <c r="F3050" s="8"/>
      <c r="G3050" s="8"/>
      <c r="H3050" s="9"/>
    </row>
    <row r="3051" spans="1:8" x14ac:dyDescent="0.25">
      <c r="A3051" s="16" t="s">
        <v>3518</v>
      </c>
      <c r="B3051" s="17" t="s">
        <v>493</v>
      </c>
      <c r="C3051" s="17" t="s">
        <v>0</v>
      </c>
      <c r="D3051" s="17" t="s">
        <v>0</v>
      </c>
      <c r="E3051" s="17" t="s">
        <v>0</v>
      </c>
      <c r="F3051" s="8"/>
      <c r="G3051" s="8"/>
      <c r="H3051" s="9"/>
    </row>
    <row r="3052" spans="1:8" x14ac:dyDescent="0.25">
      <c r="A3052" s="18" t="s">
        <v>3519</v>
      </c>
      <c r="B3052" s="17" t="s">
        <v>1335</v>
      </c>
      <c r="C3052" s="17" t="s">
        <v>79</v>
      </c>
      <c r="D3052" s="17" t="s">
        <v>4408</v>
      </c>
      <c r="E3052" s="17" t="s">
        <v>4436</v>
      </c>
      <c r="F3052" s="19">
        <v>100</v>
      </c>
      <c r="G3052" s="19">
        <v>0</v>
      </c>
      <c r="H3052" s="20">
        <v>100</v>
      </c>
    </row>
    <row r="3053" spans="1:8" x14ac:dyDescent="0.25">
      <c r="A3053" s="18" t="s">
        <v>3520</v>
      </c>
      <c r="B3053" s="17" t="s">
        <v>3521</v>
      </c>
      <c r="C3053" s="17" t="s">
        <v>19</v>
      </c>
      <c r="D3053" s="17" t="s">
        <v>4408</v>
      </c>
      <c r="E3053" s="17" t="s">
        <v>4436</v>
      </c>
      <c r="F3053" s="19">
        <v>75900</v>
      </c>
      <c r="G3053" s="19">
        <v>41820.400000000001</v>
      </c>
      <c r="H3053" s="20">
        <v>34079.599999999999</v>
      </c>
    </row>
    <row r="3054" spans="1:8" x14ac:dyDescent="0.25">
      <c r="A3054" s="18" t="s">
        <v>3522</v>
      </c>
      <c r="B3054" s="17" t="s">
        <v>101</v>
      </c>
      <c r="C3054" s="17" t="s">
        <v>19</v>
      </c>
      <c r="D3054" s="17" t="s">
        <v>4408</v>
      </c>
      <c r="E3054" s="17" t="s">
        <v>4436</v>
      </c>
      <c r="F3054" s="19">
        <v>6000</v>
      </c>
      <c r="G3054" s="19">
        <v>29051.119999999999</v>
      </c>
      <c r="H3054" s="20">
        <v>-23051.119999999999</v>
      </c>
    </row>
    <row r="3055" spans="1:8" x14ac:dyDescent="0.25">
      <c r="A3055" s="18" t="s">
        <v>3523</v>
      </c>
      <c r="B3055" s="17" t="s">
        <v>3524</v>
      </c>
      <c r="C3055" s="17" t="s">
        <v>19</v>
      </c>
      <c r="D3055" s="17" t="s">
        <v>4408</v>
      </c>
      <c r="E3055" s="17" t="s">
        <v>4436</v>
      </c>
      <c r="F3055" s="19">
        <v>1000</v>
      </c>
      <c r="G3055" s="19">
        <v>0</v>
      </c>
      <c r="H3055" s="20">
        <v>1000</v>
      </c>
    </row>
    <row r="3056" spans="1:8" x14ac:dyDescent="0.25">
      <c r="A3056" s="18" t="s">
        <v>3525</v>
      </c>
      <c r="B3056" s="17" t="s">
        <v>3526</v>
      </c>
      <c r="C3056" s="17" t="s">
        <v>19</v>
      </c>
      <c r="D3056" s="17" t="s">
        <v>4408</v>
      </c>
      <c r="E3056" s="17" t="s">
        <v>4436</v>
      </c>
      <c r="F3056" s="19">
        <v>1000</v>
      </c>
      <c r="G3056" s="19">
        <v>900</v>
      </c>
      <c r="H3056" s="20">
        <v>100</v>
      </c>
    </row>
    <row r="3057" spans="1:8" x14ac:dyDescent="0.25">
      <c r="A3057" s="18" t="s">
        <v>0</v>
      </c>
      <c r="B3057" s="17" t="s">
        <v>38</v>
      </c>
      <c r="C3057" s="17" t="s">
        <v>0</v>
      </c>
      <c r="D3057" s="17" t="s">
        <v>0</v>
      </c>
      <c r="E3057" s="17" t="s">
        <v>0</v>
      </c>
      <c r="F3057" s="19">
        <f>F3056+F3055+F3054+F3053+F3052</f>
        <v>84000</v>
      </c>
      <c r="G3057" s="19">
        <f>G3056+G3055+G3054+G3053+G3052</f>
        <v>71771.520000000004</v>
      </c>
      <c r="H3057" s="20">
        <f>H3056+H3055+H3054+H3053+H3052</f>
        <v>12228.48</v>
      </c>
    </row>
    <row r="3058" spans="1:8" x14ac:dyDescent="0.25">
      <c r="A3058" s="18" t="s">
        <v>3527</v>
      </c>
      <c r="B3058" s="17" t="s">
        <v>3528</v>
      </c>
      <c r="C3058" s="17" t="s">
        <v>368</v>
      </c>
      <c r="D3058" s="17" t="s">
        <v>4408</v>
      </c>
      <c r="E3058" s="17" t="s">
        <v>4436</v>
      </c>
      <c r="F3058" s="19">
        <v>6000</v>
      </c>
      <c r="G3058" s="19">
        <v>2943.26</v>
      </c>
      <c r="H3058" s="20">
        <v>3056.74</v>
      </c>
    </row>
    <row r="3059" spans="1:8" x14ac:dyDescent="0.25">
      <c r="A3059" s="18" t="s">
        <v>0</v>
      </c>
      <c r="B3059" s="17" t="s">
        <v>42</v>
      </c>
      <c r="C3059" s="17" t="s">
        <v>0</v>
      </c>
      <c r="D3059" s="17" t="s">
        <v>0</v>
      </c>
      <c r="E3059" s="17" t="s">
        <v>0</v>
      </c>
      <c r="F3059" s="19">
        <f>F3058</f>
        <v>6000</v>
      </c>
      <c r="G3059" s="19">
        <f>G3058</f>
        <v>2943.26</v>
      </c>
      <c r="H3059" s="20">
        <f>H3058</f>
        <v>3056.74</v>
      </c>
    </row>
    <row r="3060" spans="1:8" x14ac:dyDescent="0.25">
      <c r="A3060" s="18" t="s">
        <v>0</v>
      </c>
      <c r="B3060" s="17" t="s">
        <v>43</v>
      </c>
      <c r="C3060" s="17" t="s">
        <v>0</v>
      </c>
      <c r="D3060" s="17" t="s">
        <v>0</v>
      </c>
      <c r="E3060" s="17" t="s">
        <v>0</v>
      </c>
      <c r="F3060" s="19">
        <f>F3059-F3057</f>
        <v>-78000</v>
      </c>
      <c r="G3060" s="19">
        <f>G3059-G3057</f>
        <v>-68828.260000000009</v>
      </c>
      <c r="H3060" s="20">
        <f>H3059-H3057</f>
        <v>-9171.74</v>
      </c>
    </row>
    <row r="3061" spans="1:8" x14ac:dyDescent="0.25">
      <c r="A3061" s="12" t="s">
        <v>3529</v>
      </c>
      <c r="B3061" s="13" t="s">
        <v>3530</v>
      </c>
      <c r="C3061" s="13" t="s">
        <v>0</v>
      </c>
      <c r="D3061" s="13" t="s">
        <v>0</v>
      </c>
      <c r="E3061" s="13" t="s">
        <v>0</v>
      </c>
      <c r="F3061" s="8"/>
      <c r="G3061" s="8"/>
      <c r="H3061" s="9"/>
    </row>
    <row r="3062" spans="1:8" x14ac:dyDescent="0.25">
      <c r="A3062" s="14" t="s">
        <v>3531</v>
      </c>
      <c r="B3062" s="15" t="s">
        <v>3532</v>
      </c>
      <c r="C3062" s="15" t="s">
        <v>0</v>
      </c>
      <c r="D3062" s="15" t="s">
        <v>0</v>
      </c>
      <c r="E3062" s="15" t="s">
        <v>0</v>
      </c>
      <c r="F3062" s="8"/>
      <c r="G3062" s="8"/>
      <c r="H3062" s="9"/>
    </row>
    <row r="3063" spans="1:8" x14ac:dyDescent="0.25">
      <c r="A3063" s="16" t="s">
        <v>3533</v>
      </c>
      <c r="B3063" s="17" t="s">
        <v>3532</v>
      </c>
      <c r="C3063" s="17" t="s">
        <v>0</v>
      </c>
      <c r="D3063" s="17" t="s">
        <v>0</v>
      </c>
      <c r="E3063" s="17" t="s">
        <v>0</v>
      </c>
      <c r="F3063" s="8"/>
      <c r="G3063" s="8"/>
      <c r="H3063" s="9"/>
    </row>
    <row r="3064" spans="1:8" x14ac:dyDescent="0.25">
      <c r="A3064" s="18" t="s">
        <v>3534</v>
      </c>
      <c r="B3064" s="17" t="s">
        <v>3535</v>
      </c>
      <c r="C3064" s="17" t="s">
        <v>19</v>
      </c>
      <c r="D3064" s="17" t="s">
        <v>4408</v>
      </c>
      <c r="E3064" s="17" t="s">
        <v>4436</v>
      </c>
      <c r="F3064" s="19">
        <v>6500</v>
      </c>
      <c r="G3064" s="19">
        <v>0</v>
      </c>
      <c r="H3064" s="20">
        <v>6500</v>
      </c>
    </row>
    <row r="3065" spans="1:8" x14ac:dyDescent="0.25">
      <c r="A3065" s="18" t="s">
        <v>0</v>
      </c>
      <c r="B3065" s="17" t="s">
        <v>38</v>
      </c>
      <c r="C3065" s="17" t="s">
        <v>0</v>
      </c>
      <c r="D3065" s="17" t="s">
        <v>0</v>
      </c>
      <c r="E3065" s="17" t="s">
        <v>0</v>
      </c>
      <c r="F3065" s="19">
        <f>F3064</f>
        <v>6500</v>
      </c>
      <c r="G3065" s="19">
        <f>G3064</f>
        <v>0</v>
      </c>
      <c r="H3065" s="20">
        <f>H3064</f>
        <v>6500</v>
      </c>
    </row>
    <row r="3066" spans="1:8" x14ac:dyDescent="0.25">
      <c r="A3066" s="18" t="s">
        <v>0</v>
      </c>
      <c r="B3066" s="17" t="s">
        <v>42</v>
      </c>
      <c r="C3066" s="17" t="s">
        <v>0</v>
      </c>
      <c r="D3066" s="17" t="s">
        <v>0</v>
      </c>
      <c r="E3066" s="17" t="s">
        <v>0</v>
      </c>
      <c r="F3066" s="19">
        <f>0</f>
        <v>0</v>
      </c>
      <c r="G3066" s="19">
        <f>0</f>
        <v>0</v>
      </c>
      <c r="H3066" s="20">
        <f>0</f>
        <v>0</v>
      </c>
    </row>
    <row r="3067" spans="1:8" x14ac:dyDescent="0.25">
      <c r="A3067" s="18" t="s">
        <v>0</v>
      </c>
      <c r="B3067" s="17" t="s">
        <v>43</v>
      </c>
      <c r="C3067" s="17" t="s">
        <v>0</v>
      </c>
      <c r="D3067" s="17" t="s">
        <v>0</v>
      </c>
      <c r="E3067" s="17" t="s">
        <v>0</v>
      </c>
      <c r="F3067" s="19">
        <f>F3066-F3065</f>
        <v>-6500</v>
      </c>
      <c r="G3067" s="19">
        <f>G3066-G3065</f>
        <v>0</v>
      </c>
      <c r="H3067" s="20">
        <f>H3066-H3065</f>
        <v>-6500</v>
      </c>
    </row>
    <row r="3068" spans="1:8" x14ac:dyDescent="0.25">
      <c r="A3068" s="14" t="s">
        <v>3536</v>
      </c>
      <c r="B3068" s="15" t="s">
        <v>3537</v>
      </c>
      <c r="C3068" s="15" t="s">
        <v>0</v>
      </c>
      <c r="D3068" s="15" t="s">
        <v>0</v>
      </c>
      <c r="E3068" s="15" t="s">
        <v>0</v>
      </c>
      <c r="F3068" s="8"/>
      <c r="G3068" s="8"/>
      <c r="H3068" s="9"/>
    </row>
    <row r="3069" spans="1:8" x14ac:dyDescent="0.25">
      <c r="A3069" s="16" t="s">
        <v>3538</v>
      </c>
      <c r="B3069" s="17" t="s">
        <v>3537</v>
      </c>
      <c r="C3069" s="17" t="s">
        <v>0</v>
      </c>
      <c r="D3069" s="17" t="s">
        <v>0</v>
      </c>
      <c r="E3069" s="17" t="s">
        <v>0</v>
      </c>
      <c r="F3069" s="8"/>
      <c r="G3069" s="8"/>
      <c r="H3069" s="9"/>
    </row>
    <row r="3070" spans="1:8" x14ac:dyDescent="0.25">
      <c r="A3070" s="18" t="s">
        <v>3539</v>
      </c>
      <c r="B3070" s="17" t="s">
        <v>487</v>
      </c>
      <c r="C3070" s="17" t="s">
        <v>48</v>
      </c>
      <c r="D3070" s="17" t="s">
        <v>4408</v>
      </c>
      <c r="E3070" s="17" t="s">
        <v>4436</v>
      </c>
      <c r="F3070" s="19">
        <v>100</v>
      </c>
      <c r="G3070" s="19">
        <v>2254.1</v>
      </c>
      <c r="H3070" s="20">
        <v>-2154.1</v>
      </c>
    </row>
    <row r="3071" spans="1:8" x14ac:dyDescent="0.25">
      <c r="A3071" s="18" t="s">
        <v>3540</v>
      </c>
      <c r="B3071" s="17" t="s">
        <v>1943</v>
      </c>
      <c r="C3071" s="17" t="s">
        <v>1245</v>
      </c>
      <c r="D3071" s="17" t="s">
        <v>4408</v>
      </c>
      <c r="E3071" s="17" t="s">
        <v>4436</v>
      </c>
      <c r="F3071" s="19">
        <v>100</v>
      </c>
      <c r="G3071" s="19">
        <v>396997.49</v>
      </c>
      <c r="H3071" s="20">
        <v>-396897.49</v>
      </c>
    </row>
    <row r="3072" spans="1:8" x14ac:dyDescent="0.25">
      <c r="A3072" s="18" t="s">
        <v>3541</v>
      </c>
      <c r="B3072" s="17" t="s">
        <v>3542</v>
      </c>
      <c r="C3072" s="17" t="s">
        <v>1839</v>
      </c>
      <c r="D3072" s="17" t="s">
        <v>4408</v>
      </c>
      <c r="E3072" s="17" t="s">
        <v>4436</v>
      </c>
      <c r="F3072" s="19">
        <v>3519600</v>
      </c>
      <c r="G3072" s="19">
        <v>563421.07999999996</v>
      </c>
      <c r="H3072" s="20">
        <v>2956178.92</v>
      </c>
    </row>
    <row r="3073" spans="1:8" x14ac:dyDescent="0.25">
      <c r="A3073" s="18" t="s">
        <v>3543</v>
      </c>
      <c r="B3073" s="17" t="s">
        <v>99</v>
      </c>
      <c r="C3073" s="17" t="s">
        <v>19</v>
      </c>
      <c r="D3073" s="17" t="s">
        <v>4408</v>
      </c>
      <c r="E3073" s="17" t="s">
        <v>4436</v>
      </c>
      <c r="F3073" s="19">
        <v>22000</v>
      </c>
      <c r="G3073" s="19">
        <v>4331.3100000000004</v>
      </c>
      <c r="H3073" s="20">
        <v>17668.689999999999</v>
      </c>
    </row>
    <row r="3074" spans="1:8" x14ac:dyDescent="0.25">
      <c r="A3074" s="18" t="s">
        <v>3544</v>
      </c>
      <c r="B3074" s="17" t="s">
        <v>101</v>
      </c>
      <c r="C3074" s="17" t="s">
        <v>19</v>
      </c>
      <c r="D3074" s="17" t="s">
        <v>4408</v>
      </c>
      <c r="E3074" s="17" t="s">
        <v>4436</v>
      </c>
      <c r="F3074" s="19">
        <v>420000</v>
      </c>
      <c r="G3074" s="19">
        <v>782677.27</v>
      </c>
      <c r="H3074" s="20">
        <v>-362677.27</v>
      </c>
    </row>
    <row r="3075" spans="1:8" x14ac:dyDescent="0.25">
      <c r="A3075" s="18" t="s">
        <v>3545</v>
      </c>
      <c r="B3075" s="17" t="s">
        <v>107</v>
      </c>
      <c r="C3075" s="17" t="s">
        <v>19</v>
      </c>
      <c r="D3075" s="17" t="s">
        <v>4408</v>
      </c>
      <c r="E3075" s="17" t="s">
        <v>4436</v>
      </c>
      <c r="F3075" s="19">
        <v>100</v>
      </c>
      <c r="G3075" s="19">
        <v>0</v>
      </c>
      <c r="H3075" s="20">
        <v>100</v>
      </c>
    </row>
    <row r="3076" spans="1:8" x14ac:dyDescent="0.25">
      <c r="A3076" s="18" t="s">
        <v>3546</v>
      </c>
      <c r="B3076" s="17" t="s">
        <v>3547</v>
      </c>
      <c r="C3076" s="17" t="s">
        <v>1839</v>
      </c>
      <c r="D3076" s="17" t="s">
        <v>4408</v>
      </c>
      <c r="E3076" s="17" t="s">
        <v>4436</v>
      </c>
      <c r="F3076" s="19">
        <v>100</v>
      </c>
      <c r="G3076" s="19">
        <v>498951</v>
      </c>
      <c r="H3076" s="20">
        <v>-498851</v>
      </c>
    </row>
    <row r="3077" spans="1:8" x14ac:dyDescent="0.25">
      <c r="A3077" s="18" t="s">
        <v>0</v>
      </c>
      <c r="B3077" s="17" t="s">
        <v>38</v>
      </c>
      <c r="C3077" s="17" t="s">
        <v>0</v>
      </c>
      <c r="D3077" s="17" t="s">
        <v>0</v>
      </c>
      <c r="E3077" s="17" t="s">
        <v>0</v>
      </c>
      <c r="F3077" s="19">
        <f>F3076+F3075+F3074+F3073+F3072+F3071+F3070</f>
        <v>3962000</v>
      </c>
      <c r="G3077" s="19">
        <f>G3076+G3075+G3074+G3073+G3072+G3071+G3070</f>
        <v>2248632.2500000005</v>
      </c>
      <c r="H3077" s="20">
        <f>H3076+H3075+H3074+H3073+H3072+H3071+H3070</f>
        <v>1713367.7499999998</v>
      </c>
    </row>
    <row r="3078" spans="1:8" x14ac:dyDescent="0.25">
      <c r="A3078" s="18" t="s">
        <v>3548</v>
      </c>
      <c r="B3078" s="17" t="s">
        <v>380</v>
      </c>
      <c r="C3078" s="17" t="s">
        <v>261</v>
      </c>
      <c r="D3078" s="17" t="s">
        <v>4408</v>
      </c>
      <c r="E3078" s="17" t="s">
        <v>4436</v>
      </c>
      <c r="F3078" s="19">
        <v>100</v>
      </c>
      <c r="G3078" s="19">
        <v>267023.24</v>
      </c>
      <c r="H3078" s="20">
        <v>-266923.24</v>
      </c>
    </row>
    <row r="3079" spans="1:8" x14ac:dyDescent="0.25">
      <c r="A3079" s="18" t="s">
        <v>0</v>
      </c>
      <c r="B3079" s="17" t="s">
        <v>42</v>
      </c>
      <c r="C3079" s="17" t="s">
        <v>0</v>
      </c>
      <c r="D3079" s="17" t="s">
        <v>0</v>
      </c>
      <c r="E3079" s="17" t="s">
        <v>0</v>
      </c>
      <c r="F3079" s="19">
        <f>F3078</f>
        <v>100</v>
      </c>
      <c r="G3079" s="19">
        <f>G3078</f>
        <v>267023.24</v>
      </c>
      <c r="H3079" s="20">
        <f>H3078</f>
        <v>-266923.24</v>
      </c>
    </row>
    <row r="3080" spans="1:8" x14ac:dyDescent="0.25">
      <c r="A3080" s="18" t="s">
        <v>0</v>
      </c>
      <c r="B3080" s="17" t="s">
        <v>43</v>
      </c>
      <c r="C3080" s="17" t="s">
        <v>0</v>
      </c>
      <c r="D3080" s="17" t="s">
        <v>0</v>
      </c>
      <c r="E3080" s="17" t="s">
        <v>0</v>
      </c>
      <c r="F3080" s="19">
        <f>F3079-F3077</f>
        <v>-3961900</v>
      </c>
      <c r="G3080" s="19">
        <f>G3079-G3077</f>
        <v>-1981609.0100000005</v>
      </c>
      <c r="H3080" s="20">
        <f>H3079-H3077</f>
        <v>-1980290.9899999998</v>
      </c>
    </row>
    <row r="3081" spans="1:8" x14ac:dyDescent="0.25">
      <c r="A3081" s="12" t="s">
        <v>3549</v>
      </c>
      <c r="B3081" s="13" t="s">
        <v>3550</v>
      </c>
      <c r="C3081" s="13" t="s">
        <v>0</v>
      </c>
      <c r="D3081" s="13" t="s">
        <v>0</v>
      </c>
      <c r="E3081" s="13" t="s">
        <v>0</v>
      </c>
      <c r="F3081" s="8"/>
      <c r="G3081" s="8"/>
      <c r="H3081" s="9"/>
    </row>
    <row r="3082" spans="1:8" x14ac:dyDescent="0.25">
      <c r="A3082" s="14" t="s">
        <v>3551</v>
      </c>
      <c r="B3082" s="15" t="s">
        <v>3552</v>
      </c>
      <c r="C3082" s="15" t="s">
        <v>0</v>
      </c>
      <c r="D3082" s="15" t="s">
        <v>0</v>
      </c>
      <c r="E3082" s="15" t="s">
        <v>0</v>
      </c>
      <c r="F3082" s="8"/>
      <c r="G3082" s="8"/>
      <c r="H3082" s="9"/>
    </row>
    <row r="3083" spans="1:8" x14ac:dyDescent="0.25">
      <c r="A3083" s="16" t="s">
        <v>3553</v>
      </c>
      <c r="B3083" s="17" t="s">
        <v>3552</v>
      </c>
      <c r="C3083" s="17" t="s">
        <v>0</v>
      </c>
      <c r="D3083" s="17" t="s">
        <v>0</v>
      </c>
      <c r="E3083" s="17" t="s">
        <v>0</v>
      </c>
      <c r="F3083" s="8"/>
      <c r="G3083" s="8"/>
      <c r="H3083" s="9"/>
    </row>
    <row r="3084" spans="1:8" x14ac:dyDescent="0.25">
      <c r="A3084" s="18" t="s">
        <v>3554</v>
      </c>
      <c r="B3084" s="17" t="s">
        <v>3555</v>
      </c>
      <c r="C3084" s="17" t="s">
        <v>48</v>
      </c>
      <c r="D3084" s="17" t="s">
        <v>4408</v>
      </c>
      <c r="E3084" s="17" t="s">
        <v>4426</v>
      </c>
      <c r="F3084" s="19">
        <v>100</v>
      </c>
      <c r="G3084" s="19">
        <v>0</v>
      </c>
      <c r="H3084" s="20">
        <v>100</v>
      </c>
    </row>
    <row r="3085" spans="1:8" x14ac:dyDescent="0.25">
      <c r="A3085" s="18" t="s">
        <v>3556</v>
      </c>
      <c r="B3085" s="17" t="s">
        <v>3557</v>
      </c>
      <c r="C3085" s="17" t="s">
        <v>1245</v>
      </c>
      <c r="D3085" s="17" t="s">
        <v>4408</v>
      </c>
      <c r="E3085" s="17" t="s">
        <v>4426</v>
      </c>
      <c r="F3085" s="19">
        <v>423300</v>
      </c>
      <c r="G3085" s="19">
        <v>65701.37</v>
      </c>
      <c r="H3085" s="20">
        <v>357598.63</v>
      </c>
    </row>
    <row r="3086" spans="1:8" x14ac:dyDescent="0.25">
      <c r="A3086" s="18" t="s">
        <v>0</v>
      </c>
      <c r="B3086" s="17" t="s">
        <v>38</v>
      </c>
      <c r="C3086" s="17" t="s">
        <v>0</v>
      </c>
      <c r="D3086" s="17" t="s">
        <v>0</v>
      </c>
      <c r="E3086" s="17" t="s">
        <v>0</v>
      </c>
      <c r="F3086" s="19">
        <f>F3084+F3085</f>
        <v>423400</v>
      </c>
      <c r="G3086" s="19">
        <f>G3084+G3085</f>
        <v>65701.37</v>
      </c>
      <c r="H3086" s="20">
        <f>H3084+H3085</f>
        <v>357698.63</v>
      </c>
    </row>
    <row r="3087" spans="1:8" x14ac:dyDescent="0.25">
      <c r="A3087" s="18" t="s">
        <v>0</v>
      </c>
      <c r="B3087" s="17" t="s">
        <v>42</v>
      </c>
      <c r="C3087" s="17" t="s">
        <v>0</v>
      </c>
      <c r="D3087" s="17" t="s">
        <v>0</v>
      </c>
      <c r="E3087" s="17" t="s">
        <v>0</v>
      </c>
      <c r="F3087" s="19">
        <f>0</f>
        <v>0</v>
      </c>
      <c r="G3087" s="19">
        <f>0</f>
        <v>0</v>
      </c>
      <c r="H3087" s="20">
        <f>0</f>
        <v>0</v>
      </c>
    </row>
    <row r="3088" spans="1:8" x14ac:dyDescent="0.25">
      <c r="A3088" s="18" t="s">
        <v>0</v>
      </c>
      <c r="B3088" s="17" t="s">
        <v>43</v>
      </c>
      <c r="C3088" s="17" t="s">
        <v>0</v>
      </c>
      <c r="D3088" s="17" t="s">
        <v>0</v>
      </c>
      <c r="E3088" s="17" t="s">
        <v>0</v>
      </c>
      <c r="F3088" s="19">
        <f>F3087-F3086</f>
        <v>-423400</v>
      </c>
      <c r="G3088" s="19">
        <f>G3087-G3086</f>
        <v>-65701.37</v>
      </c>
      <c r="H3088" s="20">
        <f>H3087-H3086</f>
        <v>-357698.63</v>
      </c>
    </row>
    <row r="3089" spans="1:8" x14ac:dyDescent="0.25">
      <c r="A3089" s="12" t="s">
        <v>3558</v>
      </c>
      <c r="B3089" s="13" t="s">
        <v>3559</v>
      </c>
      <c r="C3089" s="13" t="s">
        <v>0</v>
      </c>
      <c r="D3089" s="13" t="s">
        <v>0</v>
      </c>
      <c r="E3089" s="13" t="s">
        <v>0</v>
      </c>
      <c r="F3089" s="8"/>
      <c r="G3089" s="8"/>
      <c r="H3089" s="9"/>
    </row>
    <row r="3090" spans="1:8" x14ac:dyDescent="0.25">
      <c r="A3090" s="14" t="s">
        <v>3560</v>
      </c>
      <c r="B3090" s="15" t="s">
        <v>3561</v>
      </c>
      <c r="C3090" s="15" t="s">
        <v>0</v>
      </c>
      <c r="D3090" s="15" t="s">
        <v>0</v>
      </c>
      <c r="E3090" s="15" t="s">
        <v>0</v>
      </c>
      <c r="F3090" s="8"/>
      <c r="G3090" s="8"/>
      <c r="H3090" s="9"/>
    </row>
    <row r="3091" spans="1:8" x14ac:dyDescent="0.25">
      <c r="A3091" s="16" t="s">
        <v>3562</v>
      </c>
      <c r="B3091" s="17" t="s">
        <v>3561</v>
      </c>
      <c r="C3091" s="17" t="s">
        <v>0</v>
      </c>
      <c r="D3091" s="17" t="s">
        <v>0</v>
      </c>
      <c r="E3091" s="17" t="s">
        <v>0</v>
      </c>
      <c r="F3091" s="8"/>
      <c r="G3091" s="8"/>
      <c r="H3091" s="9"/>
    </row>
    <row r="3092" spans="1:8" x14ac:dyDescent="0.25">
      <c r="A3092" s="18" t="s">
        <v>3563</v>
      </c>
      <c r="B3092" s="17" t="s">
        <v>101</v>
      </c>
      <c r="C3092" s="17" t="s">
        <v>19</v>
      </c>
      <c r="D3092" s="17" t="s">
        <v>4408</v>
      </c>
      <c r="E3092" s="17" t="s">
        <v>4419</v>
      </c>
      <c r="F3092" s="19">
        <v>600</v>
      </c>
      <c r="G3092" s="19">
        <v>0</v>
      </c>
      <c r="H3092" s="20">
        <v>600</v>
      </c>
    </row>
    <row r="3093" spans="1:8" x14ac:dyDescent="0.25">
      <c r="A3093" s="18" t="s">
        <v>0</v>
      </c>
      <c r="B3093" s="17" t="s">
        <v>38</v>
      </c>
      <c r="C3093" s="17" t="s">
        <v>0</v>
      </c>
      <c r="D3093" s="17" t="s">
        <v>0</v>
      </c>
      <c r="E3093" s="17" t="s">
        <v>0</v>
      </c>
      <c r="F3093" s="19">
        <f>F3092</f>
        <v>600</v>
      </c>
      <c r="G3093" s="19">
        <f>G3092</f>
        <v>0</v>
      </c>
      <c r="H3093" s="20">
        <f>H3092</f>
        <v>600</v>
      </c>
    </row>
    <row r="3094" spans="1:8" x14ac:dyDescent="0.25">
      <c r="A3094" s="18" t="s">
        <v>0</v>
      </c>
      <c r="B3094" s="17" t="s">
        <v>42</v>
      </c>
      <c r="C3094" s="17" t="s">
        <v>0</v>
      </c>
      <c r="D3094" s="17" t="s">
        <v>0</v>
      </c>
      <c r="E3094" s="17" t="s">
        <v>0</v>
      </c>
      <c r="F3094" s="19">
        <f>0</f>
        <v>0</v>
      </c>
      <c r="G3094" s="19">
        <f>0</f>
        <v>0</v>
      </c>
      <c r="H3094" s="20">
        <f>0</f>
        <v>0</v>
      </c>
    </row>
    <row r="3095" spans="1:8" x14ac:dyDescent="0.25">
      <c r="A3095" s="18" t="s">
        <v>0</v>
      </c>
      <c r="B3095" s="17" t="s">
        <v>43</v>
      </c>
      <c r="C3095" s="17" t="s">
        <v>0</v>
      </c>
      <c r="D3095" s="17" t="s">
        <v>0</v>
      </c>
      <c r="E3095" s="17" t="s">
        <v>0</v>
      </c>
      <c r="F3095" s="19">
        <f>F3094-F3093</f>
        <v>-600</v>
      </c>
      <c r="G3095" s="19">
        <f>G3094-G3093</f>
        <v>0</v>
      </c>
      <c r="H3095" s="20">
        <f>H3094-H3093</f>
        <v>-600</v>
      </c>
    </row>
    <row r="3096" spans="1:8" x14ac:dyDescent="0.25">
      <c r="A3096" s="12" t="s">
        <v>3564</v>
      </c>
      <c r="B3096" s="13" t="s">
        <v>3565</v>
      </c>
      <c r="C3096" s="13" t="s">
        <v>0</v>
      </c>
      <c r="D3096" s="13" t="s">
        <v>0</v>
      </c>
      <c r="E3096" s="13" t="s">
        <v>0</v>
      </c>
      <c r="F3096" s="8"/>
      <c r="G3096" s="8"/>
      <c r="H3096" s="9"/>
    </row>
    <row r="3097" spans="1:8" x14ac:dyDescent="0.25">
      <c r="A3097" s="14" t="s">
        <v>3566</v>
      </c>
      <c r="B3097" s="15" t="s">
        <v>3565</v>
      </c>
      <c r="C3097" s="15" t="s">
        <v>0</v>
      </c>
      <c r="D3097" s="15" t="s">
        <v>0</v>
      </c>
      <c r="E3097" s="15" t="s">
        <v>0</v>
      </c>
      <c r="F3097" s="8"/>
      <c r="G3097" s="8"/>
      <c r="H3097" s="9"/>
    </row>
    <row r="3098" spans="1:8" x14ac:dyDescent="0.25">
      <c r="A3098" s="16" t="s">
        <v>3567</v>
      </c>
      <c r="B3098" s="17" t="s">
        <v>3565</v>
      </c>
      <c r="C3098" s="17" t="s">
        <v>0</v>
      </c>
      <c r="D3098" s="17" t="s">
        <v>0</v>
      </c>
      <c r="E3098" s="17" t="s">
        <v>0</v>
      </c>
      <c r="F3098" s="8"/>
      <c r="G3098" s="8"/>
      <c r="H3098" s="9"/>
    </row>
    <row r="3099" spans="1:8" x14ac:dyDescent="0.25">
      <c r="A3099" s="18" t="s">
        <v>3568</v>
      </c>
      <c r="B3099" s="17" t="s">
        <v>3569</v>
      </c>
      <c r="C3099" s="17" t="s">
        <v>48</v>
      </c>
      <c r="D3099" s="17" t="s">
        <v>4408</v>
      </c>
      <c r="E3099" s="17" t="s">
        <v>4426</v>
      </c>
      <c r="F3099" s="19">
        <v>154500</v>
      </c>
      <c r="G3099" s="19">
        <v>163315</v>
      </c>
      <c r="H3099" s="20">
        <v>-8815</v>
      </c>
    </row>
    <row r="3100" spans="1:8" x14ac:dyDescent="0.25">
      <c r="A3100" s="18" t="s">
        <v>0</v>
      </c>
      <c r="B3100" s="17" t="s">
        <v>38</v>
      </c>
      <c r="C3100" s="17" t="s">
        <v>0</v>
      </c>
      <c r="D3100" s="17" t="s">
        <v>0</v>
      </c>
      <c r="E3100" s="17" t="s">
        <v>0</v>
      </c>
      <c r="F3100" s="19">
        <f>F3099</f>
        <v>154500</v>
      </c>
      <c r="G3100" s="19">
        <f>G3099</f>
        <v>163315</v>
      </c>
      <c r="H3100" s="20">
        <f>H3099</f>
        <v>-8815</v>
      </c>
    </row>
    <row r="3101" spans="1:8" x14ac:dyDescent="0.25">
      <c r="A3101" s="18" t="s">
        <v>0</v>
      </c>
      <c r="B3101" s="17" t="s">
        <v>42</v>
      </c>
      <c r="C3101" s="17" t="s">
        <v>0</v>
      </c>
      <c r="D3101" s="17" t="s">
        <v>0</v>
      </c>
      <c r="E3101" s="17" t="s">
        <v>0</v>
      </c>
      <c r="F3101" s="19">
        <f>0</f>
        <v>0</v>
      </c>
      <c r="G3101" s="19">
        <f>0</f>
        <v>0</v>
      </c>
      <c r="H3101" s="20">
        <f>0</f>
        <v>0</v>
      </c>
    </row>
    <row r="3102" spans="1:8" x14ac:dyDescent="0.25">
      <c r="A3102" s="18" t="s">
        <v>0</v>
      </c>
      <c r="B3102" s="17" t="s">
        <v>43</v>
      </c>
      <c r="C3102" s="17" t="s">
        <v>0</v>
      </c>
      <c r="D3102" s="17" t="s">
        <v>0</v>
      </c>
      <c r="E3102" s="17" t="s">
        <v>0</v>
      </c>
      <c r="F3102" s="19">
        <f>F3101-F3100</f>
        <v>-154500</v>
      </c>
      <c r="G3102" s="19">
        <f>G3101-G3100</f>
        <v>-163315</v>
      </c>
      <c r="H3102" s="20">
        <f>H3101-H3100</f>
        <v>8815</v>
      </c>
    </row>
    <row r="3103" spans="1:8" x14ac:dyDescent="0.25">
      <c r="A3103" s="10" t="s">
        <v>3570</v>
      </c>
      <c r="B3103" s="11" t="s">
        <v>3571</v>
      </c>
      <c r="C3103" s="11" t="s">
        <v>0</v>
      </c>
      <c r="D3103" s="11" t="s">
        <v>0</v>
      </c>
      <c r="E3103" s="11" t="s">
        <v>0</v>
      </c>
      <c r="F3103" s="8"/>
      <c r="G3103" s="8"/>
      <c r="H3103" s="9"/>
    </row>
    <row r="3104" spans="1:8" x14ac:dyDescent="0.25">
      <c r="A3104" s="12" t="s">
        <v>3572</v>
      </c>
      <c r="B3104" s="13" t="s">
        <v>3573</v>
      </c>
      <c r="C3104" s="13" t="s">
        <v>0</v>
      </c>
      <c r="D3104" s="13" t="s">
        <v>0</v>
      </c>
      <c r="E3104" s="13" t="s">
        <v>0</v>
      </c>
      <c r="F3104" s="8"/>
      <c r="G3104" s="8"/>
      <c r="H3104" s="9"/>
    </row>
    <row r="3105" spans="1:8" x14ac:dyDescent="0.25">
      <c r="A3105" s="14" t="s">
        <v>3574</v>
      </c>
      <c r="B3105" s="15" t="s">
        <v>3575</v>
      </c>
      <c r="C3105" s="15" t="s">
        <v>0</v>
      </c>
      <c r="D3105" s="15" t="s">
        <v>0</v>
      </c>
      <c r="E3105" s="15" t="s">
        <v>0</v>
      </c>
      <c r="F3105" s="8"/>
      <c r="G3105" s="8"/>
      <c r="H3105" s="9"/>
    </row>
    <row r="3106" spans="1:8" x14ac:dyDescent="0.25">
      <c r="A3106" s="16" t="s">
        <v>3576</v>
      </c>
      <c r="B3106" s="17" t="s">
        <v>3575</v>
      </c>
      <c r="C3106" s="17" t="s">
        <v>0</v>
      </c>
      <c r="D3106" s="17" t="s">
        <v>0</v>
      </c>
      <c r="E3106" s="17" t="s">
        <v>0</v>
      </c>
      <c r="F3106" s="8"/>
      <c r="G3106" s="8"/>
      <c r="H3106" s="9"/>
    </row>
    <row r="3107" spans="1:8" x14ac:dyDescent="0.25">
      <c r="A3107" s="18" t="s">
        <v>3577</v>
      </c>
      <c r="B3107" s="17" t="s">
        <v>3578</v>
      </c>
      <c r="C3107" s="17" t="s">
        <v>1839</v>
      </c>
      <c r="D3107" s="17" t="s">
        <v>4408</v>
      </c>
      <c r="E3107" s="17" t="s">
        <v>4436</v>
      </c>
      <c r="F3107" s="19">
        <v>2300000</v>
      </c>
      <c r="G3107" s="19">
        <v>3040599.7</v>
      </c>
      <c r="H3107" s="20">
        <v>-740599.7</v>
      </c>
    </row>
    <row r="3108" spans="1:8" x14ac:dyDescent="0.25">
      <c r="A3108" s="18" t="s">
        <v>3579</v>
      </c>
      <c r="B3108" s="17" t="s">
        <v>107</v>
      </c>
      <c r="C3108" s="17" t="s">
        <v>19</v>
      </c>
      <c r="D3108" s="17" t="s">
        <v>4408</v>
      </c>
      <c r="E3108" s="17" t="s">
        <v>4436</v>
      </c>
      <c r="F3108" s="19">
        <v>7200</v>
      </c>
      <c r="G3108" s="19">
        <v>0</v>
      </c>
      <c r="H3108" s="20">
        <v>7200</v>
      </c>
    </row>
    <row r="3109" spans="1:8" x14ac:dyDescent="0.25">
      <c r="A3109" s="18" t="s">
        <v>3580</v>
      </c>
      <c r="B3109" s="17" t="s">
        <v>3581</v>
      </c>
      <c r="C3109" s="17" t="s">
        <v>1839</v>
      </c>
      <c r="D3109" s="17" t="s">
        <v>4408</v>
      </c>
      <c r="E3109" s="17" t="s">
        <v>4436</v>
      </c>
      <c r="F3109" s="19">
        <v>347000</v>
      </c>
      <c r="G3109" s="19">
        <v>386045</v>
      </c>
      <c r="H3109" s="20">
        <v>-39045</v>
      </c>
    </row>
    <row r="3110" spans="1:8" x14ac:dyDescent="0.25">
      <c r="A3110" s="18" t="s">
        <v>0</v>
      </c>
      <c r="B3110" s="17" t="s">
        <v>38</v>
      </c>
      <c r="C3110" s="17" t="s">
        <v>0</v>
      </c>
      <c r="D3110" s="17" t="s">
        <v>0</v>
      </c>
      <c r="E3110" s="17" t="s">
        <v>0</v>
      </c>
      <c r="F3110" s="19">
        <f>F3109+F3108+F3107</f>
        <v>2654200</v>
      </c>
      <c r="G3110" s="19">
        <f>G3109+G3108+G3107</f>
        <v>3426644.7</v>
      </c>
      <c r="H3110" s="20">
        <f>H3109+H3108+H3107</f>
        <v>-772444.7</v>
      </c>
    </row>
    <row r="3111" spans="1:8" x14ac:dyDescent="0.25">
      <c r="A3111" s="18" t="s">
        <v>3582</v>
      </c>
      <c r="B3111" s="17" t="s">
        <v>380</v>
      </c>
      <c r="C3111" s="17" t="s">
        <v>261</v>
      </c>
      <c r="D3111" s="17" t="s">
        <v>4408</v>
      </c>
      <c r="E3111" s="17" t="s">
        <v>4436</v>
      </c>
      <c r="F3111" s="19">
        <v>9500</v>
      </c>
      <c r="G3111" s="19">
        <v>4735</v>
      </c>
      <c r="H3111" s="20">
        <v>4765</v>
      </c>
    </row>
    <row r="3112" spans="1:8" x14ac:dyDescent="0.25">
      <c r="A3112" s="18" t="s">
        <v>0</v>
      </c>
      <c r="B3112" s="17" t="s">
        <v>42</v>
      </c>
      <c r="C3112" s="17" t="s">
        <v>0</v>
      </c>
      <c r="D3112" s="17" t="s">
        <v>0</v>
      </c>
      <c r="E3112" s="17" t="s">
        <v>0</v>
      </c>
      <c r="F3112" s="19">
        <f>F3111</f>
        <v>9500</v>
      </c>
      <c r="G3112" s="19">
        <f>G3111</f>
        <v>4735</v>
      </c>
      <c r="H3112" s="20">
        <f>H3111</f>
        <v>4765</v>
      </c>
    </row>
    <row r="3113" spans="1:8" x14ac:dyDescent="0.25">
      <c r="A3113" s="18" t="s">
        <v>0</v>
      </c>
      <c r="B3113" s="17" t="s">
        <v>43</v>
      </c>
      <c r="C3113" s="17" t="s">
        <v>0</v>
      </c>
      <c r="D3113" s="17" t="s">
        <v>0</v>
      </c>
      <c r="E3113" s="17" t="s">
        <v>0</v>
      </c>
      <c r="F3113" s="19">
        <f>F3112-F3110</f>
        <v>-2644700</v>
      </c>
      <c r="G3113" s="19">
        <f>G3112-G3110</f>
        <v>-3421909.7</v>
      </c>
      <c r="H3113" s="20">
        <f>H3112-H3110</f>
        <v>777209.7</v>
      </c>
    </row>
    <row r="3114" spans="1:8" x14ac:dyDescent="0.25">
      <c r="A3114" s="14" t="s">
        <v>3583</v>
      </c>
      <c r="B3114" s="15" t="s">
        <v>3584</v>
      </c>
      <c r="C3114" s="15" t="s">
        <v>0</v>
      </c>
      <c r="D3114" s="15" t="s">
        <v>0</v>
      </c>
      <c r="E3114" s="15" t="s">
        <v>0</v>
      </c>
      <c r="F3114" s="8"/>
      <c r="G3114" s="8"/>
      <c r="H3114" s="9"/>
    </row>
    <row r="3115" spans="1:8" x14ac:dyDescent="0.25">
      <c r="A3115" s="16" t="s">
        <v>3585</v>
      </c>
      <c r="B3115" s="17" t="s">
        <v>3584</v>
      </c>
      <c r="C3115" s="17" t="s">
        <v>0</v>
      </c>
      <c r="D3115" s="17" t="s">
        <v>0</v>
      </c>
      <c r="E3115" s="17" t="s">
        <v>0</v>
      </c>
      <c r="F3115" s="8"/>
      <c r="G3115" s="8"/>
      <c r="H3115" s="9"/>
    </row>
    <row r="3116" spans="1:8" x14ac:dyDescent="0.25">
      <c r="A3116" s="18" t="s">
        <v>3586</v>
      </c>
      <c r="B3116" s="17" t="s">
        <v>3542</v>
      </c>
      <c r="C3116" s="17" t="s">
        <v>1839</v>
      </c>
      <c r="D3116" s="17" t="s">
        <v>4408</v>
      </c>
      <c r="E3116" s="17" t="s">
        <v>4436</v>
      </c>
      <c r="F3116" s="19">
        <v>2000</v>
      </c>
      <c r="G3116" s="19">
        <v>0</v>
      </c>
      <c r="H3116" s="20">
        <v>2000</v>
      </c>
    </row>
    <row r="3117" spans="1:8" x14ac:dyDescent="0.25">
      <c r="A3117" s="18" t="s">
        <v>0</v>
      </c>
      <c r="B3117" s="17" t="s">
        <v>38</v>
      </c>
      <c r="C3117" s="17" t="s">
        <v>0</v>
      </c>
      <c r="D3117" s="17" t="s">
        <v>0</v>
      </c>
      <c r="E3117" s="17" t="s">
        <v>0</v>
      </c>
      <c r="F3117" s="19">
        <f>F3116</f>
        <v>2000</v>
      </c>
      <c r="G3117" s="19">
        <f>G3116</f>
        <v>0</v>
      </c>
      <c r="H3117" s="20">
        <f>H3116</f>
        <v>2000</v>
      </c>
    </row>
    <row r="3118" spans="1:8" x14ac:dyDescent="0.25">
      <c r="A3118" s="18" t="s">
        <v>0</v>
      </c>
      <c r="B3118" s="17" t="s">
        <v>42</v>
      </c>
      <c r="C3118" s="17" t="s">
        <v>0</v>
      </c>
      <c r="D3118" s="17" t="s">
        <v>0</v>
      </c>
      <c r="E3118" s="17" t="s">
        <v>0</v>
      </c>
      <c r="F3118" s="19">
        <f>0</f>
        <v>0</v>
      </c>
      <c r="G3118" s="19">
        <f>0</f>
        <v>0</v>
      </c>
      <c r="H3118" s="20">
        <f>0</f>
        <v>0</v>
      </c>
    </row>
    <row r="3119" spans="1:8" x14ac:dyDescent="0.25">
      <c r="A3119" s="18" t="s">
        <v>0</v>
      </c>
      <c r="B3119" s="17" t="s">
        <v>43</v>
      </c>
      <c r="C3119" s="17" t="s">
        <v>0</v>
      </c>
      <c r="D3119" s="17" t="s">
        <v>0</v>
      </c>
      <c r="E3119" s="17" t="s">
        <v>0</v>
      </c>
      <c r="F3119" s="19">
        <f>F3118-F3117</f>
        <v>-2000</v>
      </c>
      <c r="G3119" s="19">
        <f>G3118-G3117</f>
        <v>0</v>
      </c>
      <c r="H3119" s="20">
        <f>H3118-H3117</f>
        <v>-2000</v>
      </c>
    </row>
    <row r="3120" spans="1:8" x14ac:dyDescent="0.25">
      <c r="A3120" s="14" t="s">
        <v>3587</v>
      </c>
      <c r="B3120" s="15" t="s">
        <v>3588</v>
      </c>
      <c r="C3120" s="15" t="s">
        <v>0</v>
      </c>
      <c r="D3120" s="15" t="s">
        <v>0</v>
      </c>
      <c r="E3120" s="15" t="s">
        <v>0</v>
      </c>
      <c r="F3120" s="8"/>
      <c r="G3120" s="8"/>
      <c r="H3120" s="9"/>
    </row>
    <row r="3121" spans="1:8" x14ac:dyDescent="0.25">
      <c r="A3121" s="16" t="s">
        <v>3589</v>
      </c>
      <c r="B3121" s="17" t="s">
        <v>3588</v>
      </c>
      <c r="C3121" s="17" t="s">
        <v>0</v>
      </c>
      <c r="D3121" s="17" t="s">
        <v>0</v>
      </c>
      <c r="E3121" s="17" t="s">
        <v>0</v>
      </c>
      <c r="F3121" s="8"/>
      <c r="G3121" s="8"/>
      <c r="H3121" s="9"/>
    </row>
    <row r="3122" spans="1:8" x14ac:dyDescent="0.25">
      <c r="A3122" s="18" t="s">
        <v>3590</v>
      </c>
      <c r="B3122" s="17" t="s">
        <v>3591</v>
      </c>
      <c r="C3122" s="17" t="s">
        <v>1839</v>
      </c>
      <c r="D3122" s="17" t="s">
        <v>4408</v>
      </c>
      <c r="E3122" s="17" t="s">
        <v>4436</v>
      </c>
      <c r="F3122" s="19">
        <v>182800</v>
      </c>
      <c r="G3122" s="19">
        <v>182800</v>
      </c>
      <c r="H3122" s="20">
        <v>0</v>
      </c>
    </row>
    <row r="3123" spans="1:8" x14ac:dyDescent="0.25">
      <c r="A3123" s="18" t="s">
        <v>3592</v>
      </c>
      <c r="B3123" s="17" t="s">
        <v>99</v>
      </c>
      <c r="C3123" s="17" t="s">
        <v>19</v>
      </c>
      <c r="D3123" s="17" t="s">
        <v>4408</v>
      </c>
      <c r="E3123" s="17" t="s">
        <v>4436</v>
      </c>
      <c r="F3123" s="19">
        <v>1500</v>
      </c>
      <c r="G3123" s="19">
        <v>1500</v>
      </c>
      <c r="H3123" s="20">
        <v>0</v>
      </c>
    </row>
    <row r="3124" spans="1:8" x14ac:dyDescent="0.25">
      <c r="A3124" s="18" t="s">
        <v>3593</v>
      </c>
      <c r="B3124" s="17" t="s">
        <v>101</v>
      </c>
      <c r="C3124" s="17" t="s">
        <v>19</v>
      </c>
      <c r="D3124" s="17" t="s">
        <v>4408</v>
      </c>
      <c r="E3124" s="17" t="s">
        <v>4436</v>
      </c>
      <c r="F3124" s="19">
        <v>1500</v>
      </c>
      <c r="G3124" s="19">
        <v>1500</v>
      </c>
      <c r="H3124" s="20">
        <v>0</v>
      </c>
    </row>
    <row r="3125" spans="1:8" x14ac:dyDescent="0.25">
      <c r="A3125" s="18" t="s">
        <v>3594</v>
      </c>
      <c r="B3125" s="17" t="s">
        <v>3595</v>
      </c>
      <c r="C3125" s="17" t="s">
        <v>1839</v>
      </c>
      <c r="D3125" s="17" t="s">
        <v>4408</v>
      </c>
      <c r="E3125" s="17" t="s">
        <v>4436</v>
      </c>
      <c r="F3125" s="19">
        <v>67000</v>
      </c>
      <c r="G3125" s="19">
        <v>67000</v>
      </c>
      <c r="H3125" s="20">
        <v>0</v>
      </c>
    </row>
    <row r="3126" spans="1:8" x14ac:dyDescent="0.25">
      <c r="A3126" s="18" t="s">
        <v>0</v>
      </c>
      <c r="B3126" s="17" t="s">
        <v>38</v>
      </c>
      <c r="C3126" s="17" t="s">
        <v>0</v>
      </c>
      <c r="D3126" s="17" t="s">
        <v>0</v>
      </c>
      <c r="E3126" s="17" t="s">
        <v>0</v>
      </c>
      <c r="F3126" s="19">
        <f>F3125+F3124+F3123+F3122</f>
        <v>252800</v>
      </c>
      <c r="G3126" s="19">
        <f>G3125+G3124+G3123+G3122</f>
        <v>252800</v>
      </c>
      <c r="H3126" s="20">
        <f>H3125+H3124+H3123+H3122</f>
        <v>0</v>
      </c>
    </row>
    <row r="3127" spans="1:8" x14ac:dyDescent="0.25">
      <c r="A3127" s="18" t="s">
        <v>0</v>
      </c>
      <c r="B3127" s="17" t="s">
        <v>42</v>
      </c>
      <c r="C3127" s="17" t="s">
        <v>0</v>
      </c>
      <c r="D3127" s="17" t="s">
        <v>0</v>
      </c>
      <c r="E3127" s="17" t="s">
        <v>0</v>
      </c>
      <c r="F3127" s="19">
        <f>0</f>
        <v>0</v>
      </c>
      <c r="G3127" s="19">
        <f>0</f>
        <v>0</v>
      </c>
      <c r="H3127" s="20">
        <f>0</f>
        <v>0</v>
      </c>
    </row>
    <row r="3128" spans="1:8" x14ac:dyDescent="0.25">
      <c r="A3128" s="18" t="s">
        <v>0</v>
      </c>
      <c r="B3128" s="17" t="s">
        <v>43</v>
      </c>
      <c r="C3128" s="17" t="s">
        <v>0</v>
      </c>
      <c r="D3128" s="17" t="s">
        <v>0</v>
      </c>
      <c r="E3128" s="17" t="s">
        <v>0</v>
      </c>
      <c r="F3128" s="19">
        <f>F3127-F3126</f>
        <v>-252800</v>
      </c>
      <c r="G3128" s="19">
        <f>G3127-G3126</f>
        <v>-252800</v>
      </c>
      <c r="H3128" s="20">
        <f>H3127-H3126</f>
        <v>0</v>
      </c>
    </row>
    <row r="3129" spans="1:8" x14ac:dyDescent="0.25">
      <c r="A3129" s="14" t="s">
        <v>3596</v>
      </c>
      <c r="B3129" s="15" t="s">
        <v>3597</v>
      </c>
      <c r="C3129" s="15" t="s">
        <v>0</v>
      </c>
      <c r="D3129" s="15" t="s">
        <v>0</v>
      </c>
      <c r="E3129" s="15" t="s">
        <v>0</v>
      </c>
      <c r="F3129" s="8"/>
      <c r="G3129" s="8"/>
      <c r="H3129" s="9"/>
    </row>
    <row r="3130" spans="1:8" x14ac:dyDescent="0.25">
      <c r="A3130" s="16" t="s">
        <v>3598</v>
      </c>
      <c r="B3130" s="17" t="s">
        <v>3597</v>
      </c>
      <c r="C3130" s="17" t="s">
        <v>0</v>
      </c>
      <c r="D3130" s="17" t="s">
        <v>0</v>
      </c>
      <c r="E3130" s="17" t="s">
        <v>0</v>
      </c>
      <c r="F3130" s="8"/>
      <c r="G3130" s="8"/>
      <c r="H3130" s="9"/>
    </row>
    <row r="3131" spans="1:8" x14ac:dyDescent="0.25">
      <c r="A3131" s="18" t="s">
        <v>3599</v>
      </c>
      <c r="B3131" s="17" t="s">
        <v>3597</v>
      </c>
      <c r="C3131" s="17" t="s">
        <v>243</v>
      </c>
      <c r="D3131" s="17" t="s">
        <v>4409</v>
      </c>
      <c r="E3131" s="17" t="s">
        <v>4424</v>
      </c>
      <c r="F3131" s="19">
        <v>15000</v>
      </c>
      <c r="G3131" s="19">
        <v>0</v>
      </c>
      <c r="H3131" s="20">
        <v>15000</v>
      </c>
    </row>
    <row r="3132" spans="1:8" x14ac:dyDescent="0.25">
      <c r="A3132" s="18" t="s">
        <v>0</v>
      </c>
      <c r="B3132" s="17" t="s">
        <v>38</v>
      </c>
      <c r="C3132" s="17" t="s">
        <v>0</v>
      </c>
      <c r="D3132" s="17" t="s">
        <v>0</v>
      </c>
      <c r="E3132" s="17" t="s">
        <v>0</v>
      </c>
      <c r="F3132" s="19">
        <f>F3131</f>
        <v>15000</v>
      </c>
      <c r="G3132" s="19">
        <f>G3131</f>
        <v>0</v>
      </c>
      <c r="H3132" s="20">
        <f>H3131</f>
        <v>15000</v>
      </c>
    </row>
    <row r="3133" spans="1:8" x14ac:dyDescent="0.25">
      <c r="A3133" s="18" t="s">
        <v>0</v>
      </c>
      <c r="B3133" s="17" t="s">
        <v>42</v>
      </c>
      <c r="C3133" s="17" t="s">
        <v>0</v>
      </c>
      <c r="D3133" s="17" t="s">
        <v>0</v>
      </c>
      <c r="E3133" s="17" t="s">
        <v>0</v>
      </c>
      <c r="F3133" s="19">
        <f>0</f>
        <v>0</v>
      </c>
      <c r="G3133" s="19">
        <f>0</f>
        <v>0</v>
      </c>
      <c r="H3133" s="20">
        <f>0</f>
        <v>0</v>
      </c>
    </row>
    <row r="3134" spans="1:8" x14ac:dyDescent="0.25">
      <c r="A3134" s="18" t="s">
        <v>0</v>
      </c>
      <c r="B3134" s="17" t="s">
        <v>43</v>
      </c>
      <c r="C3134" s="17" t="s">
        <v>0</v>
      </c>
      <c r="D3134" s="17" t="s">
        <v>0</v>
      </c>
      <c r="E3134" s="17" t="s">
        <v>0</v>
      </c>
      <c r="F3134" s="19">
        <f>F3133-F3132</f>
        <v>-15000</v>
      </c>
      <c r="G3134" s="19">
        <f>G3133-G3132</f>
        <v>0</v>
      </c>
      <c r="H3134" s="20">
        <f>H3133-H3132</f>
        <v>-15000</v>
      </c>
    </row>
    <row r="3135" spans="1:8" x14ac:dyDescent="0.25">
      <c r="A3135" s="14" t="s">
        <v>3600</v>
      </c>
      <c r="B3135" s="15" t="s">
        <v>3601</v>
      </c>
      <c r="C3135" s="15" t="s">
        <v>0</v>
      </c>
      <c r="D3135" s="15" t="s">
        <v>0</v>
      </c>
      <c r="E3135" s="15" t="s">
        <v>0</v>
      </c>
      <c r="F3135" s="8"/>
      <c r="G3135" s="8"/>
      <c r="H3135" s="9"/>
    </row>
    <row r="3136" spans="1:8" x14ac:dyDescent="0.25">
      <c r="A3136" s="16" t="s">
        <v>3602</v>
      </c>
      <c r="B3136" s="17" t="s">
        <v>3601</v>
      </c>
      <c r="C3136" s="17" t="s">
        <v>0</v>
      </c>
      <c r="D3136" s="17" t="s">
        <v>0</v>
      </c>
      <c r="E3136" s="17" t="s">
        <v>0</v>
      </c>
      <c r="F3136" s="8"/>
      <c r="G3136" s="8"/>
      <c r="H3136" s="9"/>
    </row>
    <row r="3137" spans="1:8" x14ac:dyDescent="0.25">
      <c r="A3137" s="18" t="s">
        <v>3603</v>
      </c>
      <c r="B3137" s="17" t="s">
        <v>91</v>
      </c>
      <c r="C3137" s="17" t="s">
        <v>92</v>
      </c>
      <c r="D3137" s="17" t="s">
        <v>4410</v>
      </c>
      <c r="E3137" s="17" t="s">
        <v>4418</v>
      </c>
      <c r="F3137" s="19">
        <v>1000</v>
      </c>
      <c r="G3137" s="19">
        <v>0</v>
      </c>
      <c r="H3137" s="20">
        <v>1000</v>
      </c>
    </row>
    <row r="3138" spans="1:8" x14ac:dyDescent="0.25">
      <c r="A3138" s="18" t="s">
        <v>3604</v>
      </c>
      <c r="B3138" s="17" t="s">
        <v>3605</v>
      </c>
      <c r="C3138" s="17" t="s">
        <v>19</v>
      </c>
      <c r="D3138" s="17" t="s">
        <v>4409</v>
      </c>
      <c r="E3138" s="17" t="s">
        <v>4424</v>
      </c>
      <c r="F3138" s="19">
        <v>55000</v>
      </c>
      <c r="G3138" s="19">
        <v>32995.82</v>
      </c>
      <c r="H3138" s="20">
        <v>22004.18</v>
      </c>
    </row>
    <row r="3139" spans="1:8" x14ac:dyDescent="0.25">
      <c r="A3139" s="18" t="s">
        <v>3606</v>
      </c>
      <c r="B3139" s="17" t="s">
        <v>3607</v>
      </c>
      <c r="C3139" s="17" t="s">
        <v>19</v>
      </c>
      <c r="D3139" s="17" t="s">
        <v>4409</v>
      </c>
      <c r="E3139" s="17" t="s">
        <v>4424</v>
      </c>
      <c r="F3139" s="19">
        <v>10000</v>
      </c>
      <c r="G3139" s="19">
        <v>6469.27</v>
      </c>
      <c r="H3139" s="20">
        <v>3530.73</v>
      </c>
    </row>
    <row r="3140" spans="1:8" x14ac:dyDescent="0.25">
      <c r="A3140" s="18" t="s">
        <v>0</v>
      </c>
      <c r="B3140" s="17" t="s">
        <v>38</v>
      </c>
      <c r="C3140" s="17" t="s">
        <v>0</v>
      </c>
      <c r="D3140" s="17" t="s">
        <v>0</v>
      </c>
      <c r="E3140" s="17" t="s">
        <v>0</v>
      </c>
      <c r="F3140" s="19">
        <f>F3139+F3138+F3137</f>
        <v>66000</v>
      </c>
      <c r="G3140" s="19">
        <f>G3139+G3138+G3137</f>
        <v>39465.089999999997</v>
      </c>
      <c r="H3140" s="20">
        <f>H3139+H3138+H3137</f>
        <v>26534.91</v>
      </c>
    </row>
    <row r="3141" spans="1:8" x14ac:dyDescent="0.25">
      <c r="A3141" s="18" t="s">
        <v>3608</v>
      </c>
      <c r="B3141" s="17" t="s">
        <v>3609</v>
      </c>
      <c r="C3141" s="17" t="s">
        <v>368</v>
      </c>
      <c r="D3141" s="17" t="s">
        <v>4409</v>
      </c>
      <c r="E3141" s="17" t="s">
        <v>4424</v>
      </c>
      <c r="F3141" s="19">
        <v>100</v>
      </c>
      <c r="G3141" s="19">
        <v>111861.5</v>
      </c>
      <c r="H3141" s="20">
        <v>-111761.5</v>
      </c>
    </row>
    <row r="3142" spans="1:8" x14ac:dyDescent="0.25">
      <c r="A3142" s="18" t="s">
        <v>0</v>
      </c>
      <c r="B3142" s="17" t="s">
        <v>42</v>
      </c>
      <c r="C3142" s="17" t="s">
        <v>0</v>
      </c>
      <c r="D3142" s="17" t="s">
        <v>0</v>
      </c>
      <c r="E3142" s="17" t="s">
        <v>0</v>
      </c>
      <c r="F3142" s="19">
        <f>F3141</f>
        <v>100</v>
      </c>
      <c r="G3142" s="19">
        <f>G3141</f>
        <v>111861.5</v>
      </c>
      <c r="H3142" s="20">
        <f>H3141</f>
        <v>-111761.5</v>
      </c>
    </row>
    <row r="3143" spans="1:8" x14ac:dyDescent="0.25">
      <c r="A3143" s="18" t="s">
        <v>0</v>
      </c>
      <c r="B3143" s="17" t="s">
        <v>43</v>
      </c>
      <c r="C3143" s="17" t="s">
        <v>0</v>
      </c>
      <c r="D3143" s="17" t="s">
        <v>0</v>
      </c>
      <c r="E3143" s="17" t="s">
        <v>0</v>
      </c>
      <c r="F3143" s="19">
        <f>F3142-F3140</f>
        <v>-65900</v>
      </c>
      <c r="G3143" s="19">
        <f>G3142-G3140</f>
        <v>72396.41</v>
      </c>
      <c r="H3143" s="20">
        <f>H3142-H3140</f>
        <v>-138296.41</v>
      </c>
    </row>
    <row r="3144" spans="1:8" x14ac:dyDescent="0.25">
      <c r="A3144" s="14" t="s">
        <v>3610</v>
      </c>
      <c r="B3144" s="15" t="s">
        <v>493</v>
      </c>
      <c r="C3144" s="15" t="s">
        <v>0</v>
      </c>
      <c r="D3144" s="15" t="s">
        <v>0</v>
      </c>
      <c r="E3144" s="15" t="s">
        <v>0</v>
      </c>
      <c r="F3144" s="8"/>
      <c r="G3144" s="8"/>
      <c r="H3144" s="9"/>
    </row>
    <row r="3145" spans="1:8" x14ac:dyDescent="0.25">
      <c r="A3145" s="16" t="s">
        <v>3611</v>
      </c>
      <c r="B3145" s="17" t="s">
        <v>3612</v>
      </c>
      <c r="C3145" s="17" t="s">
        <v>0</v>
      </c>
      <c r="D3145" s="17" t="s">
        <v>0</v>
      </c>
      <c r="E3145" s="17" t="s">
        <v>0</v>
      </c>
      <c r="F3145" s="8"/>
      <c r="G3145" s="8"/>
      <c r="H3145" s="9"/>
    </row>
    <row r="3146" spans="1:8" x14ac:dyDescent="0.25">
      <c r="A3146" s="18" t="s">
        <v>3613</v>
      </c>
      <c r="B3146" s="17" t="s">
        <v>3614</v>
      </c>
      <c r="C3146" s="17" t="s">
        <v>48</v>
      </c>
      <c r="D3146" s="17" t="s">
        <v>4405</v>
      </c>
      <c r="E3146" s="17" t="s">
        <v>4441</v>
      </c>
      <c r="F3146" s="19">
        <v>52600</v>
      </c>
      <c r="G3146" s="19">
        <v>170524.72</v>
      </c>
      <c r="H3146" s="20">
        <v>-117924.72</v>
      </c>
    </row>
    <row r="3147" spans="1:8" x14ac:dyDescent="0.25">
      <c r="A3147" s="18" t="s">
        <v>3615</v>
      </c>
      <c r="B3147" s="17" t="s">
        <v>3616</v>
      </c>
      <c r="C3147" s="17" t="s">
        <v>1245</v>
      </c>
      <c r="D3147" s="17" t="s">
        <v>4405</v>
      </c>
      <c r="E3147" s="17" t="s">
        <v>4441</v>
      </c>
      <c r="F3147" s="19">
        <v>52600</v>
      </c>
      <c r="G3147" s="19">
        <v>0</v>
      </c>
      <c r="H3147" s="20">
        <v>52600</v>
      </c>
    </row>
    <row r="3148" spans="1:8" x14ac:dyDescent="0.25">
      <c r="A3148" s="18" t="s">
        <v>3617</v>
      </c>
      <c r="B3148" s="17" t="s">
        <v>3618</v>
      </c>
      <c r="C3148" s="17" t="s">
        <v>48</v>
      </c>
      <c r="D3148" s="17" t="s">
        <v>4405</v>
      </c>
      <c r="E3148" s="17" t="s">
        <v>4441</v>
      </c>
      <c r="F3148" s="19">
        <v>49800</v>
      </c>
      <c r="G3148" s="19">
        <v>397281.15</v>
      </c>
      <c r="H3148" s="20">
        <v>-347481.15</v>
      </c>
    </row>
    <row r="3149" spans="1:8" x14ac:dyDescent="0.25">
      <c r="A3149" s="18" t="s">
        <v>3619</v>
      </c>
      <c r="B3149" s="17" t="s">
        <v>3620</v>
      </c>
      <c r="C3149" s="17" t="s">
        <v>1245</v>
      </c>
      <c r="D3149" s="17" t="s">
        <v>4405</v>
      </c>
      <c r="E3149" s="17" t="s">
        <v>4441</v>
      </c>
      <c r="F3149" s="19">
        <v>49900</v>
      </c>
      <c r="G3149" s="19">
        <v>10066.07</v>
      </c>
      <c r="H3149" s="20">
        <v>39833.93</v>
      </c>
    </row>
    <row r="3150" spans="1:8" x14ac:dyDescent="0.25">
      <c r="A3150" s="18" t="s">
        <v>3621</v>
      </c>
      <c r="B3150" s="17" t="s">
        <v>3622</v>
      </c>
      <c r="C3150" s="17" t="s">
        <v>48</v>
      </c>
      <c r="D3150" s="17" t="s">
        <v>4405</v>
      </c>
      <c r="E3150" s="17" t="s">
        <v>4441</v>
      </c>
      <c r="F3150" s="19">
        <v>2785400</v>
      </c>
      <c r="G3150" s="19">
        <v>6885352.4299999997</v>
      </c>
      <c r="H3150" s="20">
        <v>-4099952.43</v>
      </c>
    </row>
    <row r="3151" spans="1:8" x14ac:dyDescent="0.25">
      <c r="A3151" s="18" t="s">
        <v>3623</v>
      </c>
      <c r="B3151" s="17" t="s">
        <v>3624</v>
      </c>
      <c r="C3151" s="17" t="s">
        <v>1245</v>
      </c>
      <c r="D3151" s="17" t="s">
        <v>4405</v>
      </c>
      <c r="E3151" s="17" t="s">
        <v>4441</v>
      </c>
      <c r="F3151" s="19">
        <v>2785300</v>
      </c>
      <c r="G3151" s="19">
        <v>0</v>
      </c>
      <c r="H3151" s="20">
        <v>2785300</v>
      </c>
    </row>
    <row r="3152" spans="1:8" x14ac:dyDescent="0.25">
      <c r="A3152" s="18" t="s">
        <v>3625</v>
      </c>
      <c r="B3152" s="17" t="s">
        <v>3626</v>
      </c>
      <c r="C3152" s="17" t="s">
        <v>48</v>
      </c>
      <c r="D3152" s="17" t="s">
        <v>4405</v>
      </c>
      <c r="E3152" s="17" t="s">
        <v>4441</v>
      </c>
      <c r="F3152" s="19">
        <v>121500</v>
      </c>
      <c r="G3152" s="19">
        <v>448966.35</v>
      </c>
      <c r="H3152" s="20">
        <v>-327466.34999999998</v>
      </c>
    </row>
    <row r="3153" spans="1:8" x14ac:dyDescent="0.25">
      <c r="A3153" s="18" t="s">
        <v>3627</v>
      </c>
      <c r="B3153" s="17" t="s">
        <v>3628</v>
      </c>
      <c r="C3153" s="17" t="s">
        <v>1245</v>
      </c>
      <c r="D3153" s="17" t="s">
        <v>4405</v>
      </c>
      <c r="E3153" s="17" t="s">
        <v>4441</v>
      </c>
      <c r="F3153" s="19">
        <v>121400</v>
      </c>
      <c r="G3153" s="19">
        <v>0</v>
      </c>
      <c r="H3153" s="20">
        <v>121400</v>
      </c>
    </row>
    <row r="3154" spans="1:8" x14ac:dyDescent="0.25">
      <c r="A3154" s="18" t="s">
        <v>3629</v>
      </c>
      <c r="B3154" s="17" t="s">
        <v>3630</v>
      </c>
      <c r="C3154" s="17" t="s">
        <v>48</v>
      </c>
      <c r="D3154" s="17" t="s">
        <v>4405</v>
      </c>
      <c r="E3154" s="17" t="s">
        <v>4441</v>
      </c>
      <c r="F3154" s="19">
        <v>61400</v>
      </c>
      <c r="G3154" s="19">
        <v>161396.44</v>
      </c>
      <c r="H3154" s="20">
        <v>-99996.44</v>
      </c>
    </row>
    <row r="3155" spans="1:8" x14ac:dyDescent="0.25">
      <c r="A3155" s="18" t="s">
        <v>3631</v>
      </c>
      <c r="B3155" s="17" t="s">
        <v>3632</v>
      </c>
      <c r="C3155" s="17" t="s">
        <v>1245</v>
      </c>
      <c r="D3155" s="17" t="s">
        <v>4405</v>
      </c>
      <c r="E3155" s="17" t="s">
        <v>4441</v>
      </c>
      <c r="F3155" s="19">
        <v>61300</v>
      </c>
      <c r="G3155" s="19">
        <v>0</v>
      </c>
      <c r="H3155" s="20">
        <v>61300</v>
      </c>
    </row>
    <row r="3156" spans="1:8" x14ac:dyDescent="0.25">
      <c r="A3156" s="18" t="s">
        <v>3633</v>
      </c>
      <c r="B3156" s="17" t="s">
        <v>3634</v>
      </c>
      <c r="C3156" s="17" t="s">
        <v>48</v>
      </c>
      <c r="D3156" s="17" t="s">
        <v>4405</v>
      </c>
      <c r="E3156" s="17" t="s">
        <v>4441</v>
      </c>
      <c r="F3156" s="19">
        <v>287700</v>
      </c>
      <c r="G3156" s="19">
        <v>593294.35</v>
      </c>
      <c r="H3156" s="20">
        <v>-305594.34999999998</v>
      </c>
    </row>
    <row r="3157" spans="1:8" x14ac:dyDescent="0.25">
      <c r="A3157" s="18" t="s">
        <v>3635</v>
      </c>
      <c r="B3157" s="17" t="s">
        <v>3636</v>
      </c>
      <c r="C3157" s="17" t="s">
        <v>1245</v>
      </c>
      <c r="D3157" s="17" t="s">
        <v>4405</v>
      </c>
      <c r="E3157" s="17" t="s">
        <v>4441</v>
      </c>
      <c r="F3157" s="19">
        <v>287700</v>
      </c>
      <c r="G3157" s="19">
        <v>922.92</v>
      </c>
      <c r="H3157" s="20">
        <v>286777.08</v>
      </c>
    </row>
    <row r="3158" spans="1:8" x14ac:dyDescent="0.25">
      <c r="A3158" s="18" t="s">
        <v>3637</v>
      </c>
      <c r="B3158" s="17" t="s">
        <v>3638</v>
      </c>
      <c r="C3158" s="17" t="s">
        <v>48</v>
      </c>
      <c r="D3158" s="17" t="s">
        <v>4405</v>
      </c>
      <c r="E3158" s="17" t="s">
        <v>4441</v>
      </c>
      <c r="F3158" s="19">
        <v>517400</v>
      </c>
      <c r="G3158" s="19">
        <v>2165954.96</v>
      </c>
      <c r="H3158" s="20">
        <v>-1648554.96</v>
      </c>
    </row>
    <row r="3159" spans="1:8" x14ac:dyDescent="0.25">
      <c r="A3159" s="18" t="s">
        <v>3639</v>
      </c>
      <c r="B3159" s="17" t="s">
        <v>3640</v>
      </c>
      <c r="C3159" s="17" t="s">
        <v>1245</v>
      </c>
      <c r="D3159" s="17" t="s">
        <v>4405</v>
      </c>
      <c r="E3159" s="17" t="s">
        <v>4441</v>
      </c>
      <c r="F3159" s="19">
        <v>517400</v>
      </c>
      <c r="G3159" s="19">
        <v>65477.99</v>
      </c>
      <c r="H3159" s="20">
        <v>451922.01</v>
      </c>
    </row>
    <row r="3160" spans="1:8" x14ac:dyDescent="0.25">
      <c r="A3160" s="18" t="s">
        <v>3641</v>
      </c>
      <c r="B3160" s="17" t="s">
        <v>3642</v>
      </c>
      <c r="C3160" s="17" t="s">
        <v>48</v>
      </c>
      <c r="D3160" s="17" t="s">
        <v>4405</v>
      </c>
      <c r="E3160" s="17" t="s">
        <v>4441</v>
      </c>
      <c r="F3160" s="19">
        <v>97300</v>
      </c>
      <c r="G3160" s="19">
        <v>139019.10999999999</v>
      </c>
      <c r="H3160" s="20">
        <v>-41719.11</v>
      </c>
    </row>
    <row r="3161" spans="1:8" x14ac:dyDescent="0.25">
      <c r="A3161" s="18" t="s">
        <v>3643</v>
      </c>
      <c r="B3161" s="17" t="s">
        <v>3644</v>
      </c>
      <c r="C3161" s="17" t="s">
        <v>1245</v>
      </c>
      <c r="D3161" s="17" t="s">
        <v>4405</v>
      </c>
      <c r="E3161" s="17" t="s">
        <v>4441</v>
      </c>
      <c r="F3161" s="19">
        <v>97200</v>
      </c>
      <c r="G3161" s="19">
        <v>0</v>
      </c>
      <c r="H3161" s="20">
        <v>97200</v>
      </c>
    </row>
    <row r="3162" spans="1:8" x14ac:dyDescent="0.25">
      <c r="A3162" s="18" t="s">
        <v>3645</v>
      </c>
      <c r="B3162" s="17" t="s">
        <v>3646</v>
      </c>
      <c r="C3162" s="17" t="s">
        <v>48</v>
      </c>
      <c r="D3162" s="17" t="s">
        <v>4405</v>
      </c>
      <c r="E3162" s="17" t="s">
        <v>4441</v>
      </c>
      <c r="F3162" s="19">
        <v>3400</v>
      </c>
      <c r="G3162" s="19">
        <v>3554.69</v>
      </c>
      <c r="H3162" s="20">
        <v>-154.69</v>
      </c>
    </row>
    <row r="3163" spans="1:8" x14ac:dyDescent="0.25">
      <c r="A3163" s="18" t="s">
        <v>3647</v>
      </c>
      <c r="B3163" s="17" t="s">
        <v>3648</v>
      </c>
      <c r="C3163" s="17" t="s">
        <v>1245</v>
      </c>
      <c r="D3163" s="17" t="s">
        <v>4405</v>
      </c>
      <c r="E3163" s="17" t="s">
        <v>4441</v>
      </c>
      <c r="F3163" s="19">
        <v>3400</v>
      </c>
      <c r="G3163" s="19">
        <v>96595.93</v>
      </c>
      <c r="H3163" s="20">
        <v>-93195.93</v>
      </c>
    </row>
    <row r="3164" spans="1:8" x14ac:dyDescent="0.25">
      <c r="A3164" s="18" t="s">
        <v>0</v>
      </c>
      <c r="B3164" s="17" t="s">
        <v>38</v>
      </c>
      <c r="C3164" s="17" t="s">
        <v>0</v>
      </c>
      <c r="D3164" s="17" t="s">
        <v>0</v>
      </c>
      <c r="E3164" s="17" t="s">
        <v>0</v>
      </c>
      <c r="F3164" s="19">
        <f>F3163+F3162+F3161+F3160+F3159+F3158+F3157+F3156+F3155+F3154+F3153+F3152+F3151+F3150+F3149+F3148+F3147+F3146</f>
        <v>7952700</v>
      </c>
      <c r="G3164" s="19">
        <f>G3163+G3162+G3161+G3160+G3159+G3158+G3157+G3156+G3155+G3154+G3153+G3152+G3151+G3150+G3149+G3148+G3147+G3146</f>
        <v>11138407.110000001</v>
      </c>
      <c r="H3164" s="20">
        <f>H3163+H3162+H3161+H3160+H3159+H3158+H3157+H3156+H3155+H3154+H3153+H3152+H3151+H3150+H3149+H3148+H3147+H3146</f>
        <v>-3185707.11</v>
      </c>
    </row>
    <row r="3165" spans="1:8" x14ac:dyDescent="0.25">
      <c r="A3165" s="18" t="s">
        <v>0</v>
      </c>
      <c r="B3165" s="17" t="s">
        <v>42</v>
      </c>
      <c r="C3165" s="17" t="s">
        <v>0</v>
      </c>
      <c r="D3165" s="17" t="s">
        <v>0</v>
      </c>
      <c r="E3165" s="17" t="s">
        <v>0</v>
      </c>
      <c r="F3165" s="19">
        <f>0</f>
        <v>0</v>
      </c>
      <c r="G3165" s="19">
        <f>0</f>
        <v>0</v>
      </c>
      <c r="H3165" s="20">
        <f>0</f>
        <v>0</v>
      </c>
    </row>
    <row r="3166" spans="1:8" x14ac:dyDescent="0.25">
      <c r="A3166" s="18" t="s">
        <v>0</v>
      </c>
      <c r="B3166" s="17" t="s">
        <v>43</v>
      </c>
      <c r="C3166" s="17" t="s">
        <v>0</v>
      </c>
      <c r="D3166" s="17" t="s">
        <v>0</v>
      </c>
      <c r="E3166" s="17" t="s">
        <v>0</v>
      </c>
      <c r="F3166" s="19">
        <f>F3165-F3164</f>
        <v>-7952700</v>
      </c>
      <c r="G3166" s="19">
        <f>G3165-G3164</f>
        <v>-11138407.110000001</v>
      </c>
      <c r="H3166" s="20">
        <f>H3165-H3164</f>
        <v>3185707.11</v>
      </c>
    </row>
    <row r="3167" spans="1:8" x14ac:dyDescent="0.25">
      <c r="A3167" s="12" t="s">
        <v>3649</v>
      </c>
      <c r="B3167" s="13" t="s">
        <v>3650</v>
      </c>
      <c r="C3167" s="13" t="s">
        <v>0</v>
      </c>
      <c r="D3167" s="13" t="s">
        <v>0</v>
      </c>
      <c r="E3167" s="13" t="s">
        <v>0</v>
      </c>
      <c r="F3167" s="8"/>
      <c r="G3167" s="8"/>
      <c r="H3167" s="9"/>
    </row>
    <row r="3168" spans="1:8" x14ac:dyDescent="0.25">
      <c r="A3168" s="14" t="s">
        <v>3651</v>
      </c>
      <c r="B3168" s="15" t="s">
        <v>3652</v>
      </c>
      <c r="C3168" s="15" t="s">
        <v>0</v>
      </c>
      <c r="D3168" s="15" t="s">
        <v>0</v>
      </c>
      <c r="E3168" s="15" t="s">
        <v>0</v>
      </c>
      <c r="F3168" s="8"/>
      <c r="G3168" s="8"/>
      <c r="H3168" s="9"/>
    </row>
    <row r="3169" spans="1:8" x14ac:dyDescent="0.25">
      <c r="A3169" s="16" t="s">
        <v>3653</v>
      </c>
      <c r="B3169" s="17" t="s">
        <v>3652</v>
      </c>
      <c r="C3169" s="17" t="s">
        <v>0</v>
      </c>
      <c r="D3169" s="17" t="s">
        <v>0</v>
      </c>
      <c r="E3169" s="17" t="s">
        <v>0</v>
      </c>
      <c r="F3169" s="8"/>
      <c r="G3169" s="8"/>
      <c r="H3169" s="9"/>
    </row>
    <row r="3170" spans="1:8" x14ac:dyDescent="0.25">
      <c r="A3170" s="18" t="s">
        <v>3654</v>
      </c>
      <c r="B3170" s="17" t="s">
        <v>3655</v>
      </c>
      <c r="C3170" s="17" t="s">
        <v>48</v>
      </c>
      <c r="D3170" s="17" t="s">
        <v>4409</v>
      </c>
      <c r="E3170" s="17" t="s">
        <v>4424</v>
      </c>
      <c r="F3170" s="19">
        <v>900000</v>
      </c>
      <c r="G3170" s="19">
        <v>941727</v>
      </c>
      <c r="H3170" s="20">
        <v>-41727</v>
      </c>
    </row>
    <row r="3171" spans="1:8" x14ac:dyDescent="0.25">
      <c r="A3171" s="18" t="s">
        <v>3656</v>
      </c>
      <c r="B3171" s="17" t="s">
        <v>1081</v>
      </c>
      <c r="C3171" s="17" t="s">
        <v>243</v>
      </c>
      <c r="D3171" s="17" t="s">
        <v>4409</v>
      </c>
      <c r="E3171" s="17" t="s">
        <v>4424</v>
      </c>
      <c r="F3171" s="19">
        <v>1000</v>
      </c>
      <c r="G3171" s="19">
        <v>0</v>
      </c>
      <c r="H3171" s="20">
        <v>1000</v>
      </c>
    </row>
    <row r="3172" spans="1:8" x14ac:dyDescent="0.25">
      <c r="A3172" s="18" t="s">
        <v>3657</v>
      </c>
      <c r="B3172" s="17" t="s">
        <v>3658</v>
      </c>
      <c r="C3172" s="17" t="s">
        <v>48</v>
      </c>
      <c r="D3172" s="17" t="s">
        <v>4409</v>
      </c>
      <c r="E3172" s="17" t="s">
        <v>4424</v>
      </c>
      <c r="F3172" s="19">
        <v>76500</v>
      </c>
      <c r="G3172" s="19">
        <v>76500</v>
      </c>
      <c r="H3172" s="20">
        <v>0</v>
      </c>
    </row>
    <row r="3173" spans="1:8" x14ac:dyDescent="0.25">
      <c r="A3173" s="18" t="s">
        <v>0</v>
      </c>
      <c r="B3173" s="17" t="s">
        <v>38</v>
      </c>
      <c r="C3173" s="17" t="s">
        <v>0</v>
      </c>
      <c r="D3173" s="17" t="s">
        <v>0</v>
      </c>
      <c r="E3173" s="17" t="s">
        <v>0</v>
      </c>
      <c r="F3173" s="19">
        <f>F3172+F3171+F3170</f>
        <v>977500</v>
      </c>
      <c r="G3173" s="19">
        <f>G3172+G3171+G3170</f>
        <v>1018227</v>
      </c>
      <c r="H3173" s="20">
        <f>H3172+H3171+H3170</f>
        <v>-40727</v>
      </c>
    </row>
    <row r="3174" spans="1:8" x14ac:dyDescent="0.25">
      <c r="A3174" s="18" t="s">
        <v>3659</v>
      </c>
      <c r="B3174" s="17" t="s">
        <v>3660</v>
      </c>
      <c r="C3174" s="17" t="s">
        <v>177</v>
      </c>
      <c r="D3174" s="17" t="s">
        <v>4409</v>
      </c>
      <c r="E3174" s="17" t="s">
        <v>4424</v>
      </c>
      <c r="F3174" s="19">
        <v>100</v>
      </c>
      <c r="G3174" s="19">
        <v>404.88</v>
      </c>
      <c r="H3174" s="20">
        <v>-304.88</v>
      </c>
    </row>
    <row r="3175" spans="1:8" x14ac:dyDescent="0.25">
      <c r="A3175" s="18" t="s">
        <v>0</v>
      </c>
      <c r="B3175" s="17" t="s">
        <v>42</v>
      </c>
      <c r="C3175" s="17" t="s">
        <v>0</v>
      </c>
      <c r="D3175" s="17" t="s">
        <v>0</v>
      </c>
      <c r="E3175" s="17" t="s">
        <v>0</v>
      </c>
      <c r="F3175" s="19">
        <f>F3174</f>
        <v>100</v>
      </c>
      <c r="G3175" s="19">
        <f>G3174</f>
        <v>404.88</v>
      </c>
      <c r="H3175" s="20">
        <f>H3174</f>
        <v>-304.88</v>
      </c>
    </row>
    <row r="3176" spans="1:8" x14ac:dyDescent="0.25">
      <c r="A3176" s="18" t="s">
        <v>0</v>
      </c>
      <c r="B3176" s="17" t="s">
        <v>43</v>
      </c>
      <c r="C3176" s="17" t="s">
        <v>0</v>
      </c>
      <c r="D3176" s="17" t="s">
        <v>0</v>
      </c>
      <c r="E3176" s="17" t="s">
        <v>0</v>
      </c>
      <c r="F3176" s="19">
        <f>F3175-F3173</f>
        <v>-977400</v>
      </c>
      <c r="G3176" s="19">
        <f>G3175-G3173</f>
        <v>-1017822.12</v>
      </c>
      <c r="H3176" s="20">
        <f>H3175-H3173</f>
        <v>40422.120000000003</v>
      </c>
    </row>
    <row r="3177" spans="1:8" x14ac:dyDescent="0.25">
      <c r="A3177" s="14" t="s">
        <v>3661</v>
      </c>
      <c r="B3177" s="15" t="s">
        <v>3662</v>
      </c>
      <c r="C3177" s="15" t="s">
        <v>0</v>
      </c>
      <c r="D3177" s="15" t="s">
        <v>0</v>
      </c>
      <c r="E3177" s="15" t="s">
        <v>0</v>
      </c>
      <c r="F3177" s="8"/>
      <c r="G3177" s="8"/>
      <c r="H3177" s="9"/>
    </row>
    <row r="3178" spans="1:8" x14ac:dyDescent="0.25">
      <c r="A3178" s="16" t="s">
        <v>3663</v>
      </c>
      <c r="B3178" s="17" t="s">
        <v>3664</v>
      </c>
      <c r="C3178" s="17" t="s">
        <v>0</v>
      </c>
      <c r="D3178" s="17" t="s">
        <v>0</v>
      </c>
      <c r="E3178" s="17" t="s">
        <v>0</v>
      </c>
      <c r="F3178" s="8"/>
      <c r="G3178" s="8"/>
      <c r="H3178" s="9"/>
    </row>
    <row r="3179" spans="1:8" x14ac:dyDescent="0.25">
      <c r="A3179" s="18" t="s">
        <v>3665</v>
      </c>
      <c r="B3179" s="17" t="s">
        <v>3666</v>
      </c>
      <c r="C3179" s="17" t="s">
        <v>1828</v>
      </c>
      <c r="D3179" s="17" t="s">
        <v>4409</v>
      </c>
      <c r="E3179" s="17" t="s">
        <v>4424</v>
      </c>
      <c r="F3179" s="19">
        <v>10000</v>
      </c>
      <c r="G3179" s="19">
        <v>36860</v>
      </c>
      <c r="H3179" s="20">
        <v>-26860</v>
      </c>
    </row>
    <row r="3180" spans="1:8" x14ac:dyDescent="0.25">
      <c r="A3180" s="18" t="s">
        <v>0</v>
      </c>
      <c r="B3180" s="17" t="s">
        <v>38</v>
      </c>
      <c r="C3180" s="17" t="s">
        <v>0</v>
      </c>
      <c r="D3180" s="17" t="s">
        <v>0</v>
      </c>
      <c r="E3180" s="17" t="s">
        <v>0</v>
      </c>
      <c r="F3180" s="19">
        <f>F3179</f>
        <v>10000</v>
      </c>
      <c r="G3180" s="19">
        <f>G3179</f>
        <v>36860</v>
      </c>
      <c r="H3180" s="20">
        <f>H3179</f>
        <v>-26860</v>
      </c>
    </row>
    <row r="3181" spans="1:8" x14ac:dyDescent="0.25">
      <c r="A3181" s="18" t="s">
        <v>0</v>
      </c>
      <c r="B3181" s="17" t="s">
        <v>42</v>
      </c>
      <c r="C3181" s="17" t="s">
        <v>0</v>
      </c>
      <c r="D3181" s="17" t="s">
        <v>0</v>
      </c>
      <c r="E3181" s="17" t="s">
        <v>0</v>
      </c>
      <c r="F3181" s="19">
        <f>0</f>
        <v>0</v>
      </c>
      <c r="G3181" s="19">
        <f>0</f>
        <v>0</v>
      </c>
      <c r="H3181" s="20">
        <f>0</f>
        <v>0</v>
      </c>
    </row>
    <row r="3182" spans="1:8" x14ac:dyDescent="0.25">
      <c r="A3182" s="18" t="s">
        <v>0</v>
      </c>
      <c r="B3182" s="17" t="s">
        <v>43</v>
      </c>
      <c r="C3182" s="17" t="s">
        <v>0</v>
      </c>
      <c r="D3182" s="17" t="s">
        <v>0</v>
      </c>
      <c r="E3182" s="17" t="s">
        <v>0</v>
      </c>
      <c r="F3182" s="19">
        <f>F3181-F3180</f>
        <v>-10000</v>
      </c>
      <c r="G3182" s="19">
        <f>G3181-G3180</f>
        <v>-36860</v>
      </c>
      <c r="H3182" s="20">
        <f>H3181-H3180</f>
        <v>26860</v>
      </c>
    </row>
    <row r="3183" spans="1:8" x14ac:dyDescent="0.25">
      <c r="A3183" s="16" t="s">
        <v>3667</v>
      </c>
      <c r="B3183" s="17" t="s">
        <v>3668</v>
      </c>
      <c r="C3183" s="17" t="s">
        <v>0</v>
      </c>
      <c r="D3183" s="17" t="s">
        <v>0</v>
      </c>
      <c r="E3183" s="17" t="s">
        <v>0</v>
      </c>
      <c r="F3183" s="8"/>
      <c r="G3183" s="8"/>
      <c r="H3183" s="9"/>
    </row>
    <row r="3184" spans="1:8" x14ac:dyDescent="0.25">
      <c r="A3184" s="18" t="s">
        <v>3669</v>
      </c>
      <c r="B3184" s="17" t="s">
        <v>3670</v>
      </c>
      <c r="C3184" s="17" t="s">
        <v>19</v>
      </c>
      <c r="D3184" s="17" t="s">
        <v>4409</v>
      </c>
      <c r="E3184" s="17" t="s">
        <v>4424</v>
      </c>
      <c r="F3184" s="19">
        <v>20000</v>
      </c>
      <c r="G3184" s="19">
        <v>20000</v>
      </c>
      <c r="H3184" s="20">
        <v>0</v>
      </c>
    </row>
    <row r="3185" spans="1:8" x14ac:dyDescent="0.25">
      <c r="A3185" s="18" t="s">
        <v>3671</v>
      </c>
      <c r="B3185" s="17" t="s">
        <v>3672</v>
      </c>
      <c r="C3185" s="17" t="s">
        <v>48</v>
      </c>
      <c r="D3185" s="17" t="s">
        <v>4409</v>
      </c>
      <c r="E3185" s="17" t="s">
        <v>4424</v>
      </c>
      <c r="F3185" s="19">
        <v>7000</v>
      </c>
      <c r="G3185" s="19">
        <v>0</v>
      </c>
      <c r="H3185" s="20">
        <v>7000</v>
      </c>
    </row>
    <row r="3186" spans="1:8" x14ac:dyDescent="0.25">
      <c r="A3186" s="18" t="s">
        <v>3673</v>
      </c>
      <c r="B3186" s="17" t="s">
        <v>1858</v>
      </c>
      <c r="C3186" s="17" t="s">
        <v>48</v>
      </c>
      <c r="D3186" s="17" t="s">
        <v>4409</v>
      </c>
      <c r="E3186" s="17" t="s">
        <v>4424</v>
      </c>
      <c r="F3186" s="19">
        <v>20000</v>
      </c>
      <c r="G3186" s="19">
        <v>0</v>
      </c>
      <c r="H3186" s="20">
        <v>20000</v>
      </c>
    </row>
    <row r="3187" spans="1:8" x14ac:dyDescent="0.25">
      <c r="A3187" s="18" t="s">
        <v>3674</v>
      </c>
      <c r="B3187" s="17" t="s">
        <v>3675</v>
      </c>
      <c r="C3187" s="17" t="s">
        <v>475</v>
      </c>
      <c r="D3187" s="17" t="s">
        <v>4409</v>
      </c>
      <c r="E3187" s="17" t="s">
        <v>4424</v>
      </c>
      <c r="F3187" s="19">
        <v>1000</v>
      </c>
      <c r="G3187" s="19">
        <v>0</v>
      </c>
      <c r="H3187" s="20">
        <v>1000</v>
      </c>
    </row>
    <row r="3188" spans="1:8" x14ac:dyDescent="0.25">
      <c r="A3188" s="18" t="s">
        <v>3676</v>
      </c>
      <c r="B3188" s="17" t="s">
        <v>458</v>
      </c>
      <c r="C3188" s="17" t="s">
        <v>250</v>
      </c>
      <c r="D3188" s="17" t="s">
        <v>4409</v>
      </c>
      <c r="E3188" s="17" t="s">
        <v>4424</v>
      </c>
      <c r="F3188" s="19">
        <v>7400</v>
      </c>
      <c r="G3188" s="19">
        <v>0</v>
      </c>
      <c r="H3188" s="20">
        <v>7400</v>
      </c>
    </row>
    <row r="3189" spans="1:8" x14ac:dyDescent="0.25">
      <c r="A3189" s="18" t="s">
        <v>3677</v>
      </c>
      <c r="B3189" s="17" t="s">
        <v>1801</v>
      </c>
      <c r="C3189" s="17" t="s">
        <v>475</v>
      </c>
      <c r="D3189" s="17" t="s">
        <v>4409</v>
      </c>
      <c r="E3189" s="17" t="s">
        <v>4424</v>
      </c>
      <c r="F3189" s="19">
        <v>157300</v>
      </c>
      <c r="G3189" s="19">
        <v>419224.1</v>
      </c>
      <c r="H3189" s="20">
        <v>-261924.1</v>
      </c>
    </row>
    <row r="3190" spans="1:8" x14ac:dyDescent="0.25">
      <c r="A3190" s="18" t="s">
        <v>3678</v>
      </c>
      <c r="B3190" s="17" t="s">
        <v>3679</v>
      </c>
      <c r="C3190" s="17" t="s">
        <v>475</v>
      </c>
      <c r="D3190" s="17" t="s">
        <v>4405</v>
      </c>
      <c r="E3190" s="17" t="s">
        <v>4424</v>
      </c>
      <c r="F3190" s="19">
        <v>50000</v>
      </c>
      <c r="G3190" s="19">
        <v>46702.65</v>
      </c>
      <c r="H3190" s="20">
        <v>3297.35</v>
      </c>
    </row>
    <row r="3191" spans="1:8" x14ac:dyDescent="0.25">
      <c r="A3191" s="18" t="s">
        <v>3680</v>
      </c>
      <c r="B3191" s="17" t="s">
        <v>1081</v>
      </c>
      <c r="C3191" s="17" t="s">
        <v>243</v>
      </c>
      <c r="D3191" s="17" t="s">
        <v>4409</v>
      </c>
      <c r="E3191" s="17" t="s">
        <v>4424</v>
      </c>
      <c r="F3191" s="19">
        <v>10000</v>
      </c>
      <c r="G3191" s="19">
        <v>10000</v>
      </c>
      <c r="H3191" s="20">
        <v>0</v>
      </c>
    </row>
    <row r="3192" spans="1:8" x14ac:dyDescent="0.25">
      <c r="A3192" s="18" t="s">
        <v>3681</v>
      </c>
      <c r="B3192" s="17" t="s">
        <v>242</v>
      </c>
      <c r="C3192" s="17" t="s">
        <v>243</v>
      </c>
      <c r="D3192" s="17" t="s">
        <v>4409</v>
      </c>
      <c r="E3192" s="17" t="s">
        <v>4424</v>
      </c>
      <c r="F3192" s="19">
        <v>1550000</v>
      </c>
      <c r="G3192" s="19">
        <v>995000</v>
      </c>
      <c r="H3192" s="20">
        <v>555000</v>
      </c>
    </row>
    <row r="3193" spans="1:8" x14ac:dyDescent="0.25">
      <c r="A3193" s="18" t="s">
        <v>0</v>
      </c>
      <c r="B3193" s="17" t="s">
        <v>38</v>
      </c>
      <c r="C3193" s="17" t="s">
        <v>0</v>
      </c>
      <c r="D3193" s="17" t="s">
        <v>0</v>
      </c>
      <c r="E3193" s="17" t="s">
        <v>0</v>
      </c>
      <c r="F3193" s="19">
        <f>F3192+F3191+F3190+F3189+F3188+F3187+F3186+F3185+F3184</f>
        <v>1822700</v>
      </c>
      <c r="G3193" s="19">
        <f>G3192+G3191+G3190+G3189+G3188+G3187+G3186+G3185+G3184</f>
        <v>1490926.75</v>
      </c>
      <c r="H3193" s="20">
        <f>H3192+H3191+H3190+H3189+H3188+H3187+H3186+H3185+H3184</f>
        <v>331773.25</v>
      </c>
    </row>
    <row r="3194" spans="1:8" x14ac:dyDescent="0.25">
      <c r="A3194" s="18" t="s">
        <v>0</v>
      </c>
      <c r="B3194" s="17" t="s">
        <v>42</v>
      </c>
      <c r="C3194" s="17" t="s">
        <v>0</v>
      </c>
      <c r="D3194" s="17" t="s">
        <v>0</v>
      </c>
      <c r="E3194" s="17" t="s">
        <v>0</v>
      </c>
      <c r="F3194" s="19">
        <f>0</f>
        <v>0</v>
      </c>
      <c r="G3194" s="19">
        <f>0</f>
        <v>0</v>
      </c>
      <c r="H3194" s="20">
        <f>0</f>
        <v>0</v>
      </c>
    </row>
    <row r="3195" spans="1:8" x14ac:dyDescent="0.25">
      <c r="A3195" s="18" t="s">
        <v>0</v>
      </c>
      <c r="B3195" s="17" t="s">
        <v>43</v>
      </c>
      <c r="C3195" s="17" t="s">
        <v>0</v>
      </c>
      <c r="D3195" s="17" t="s">
        <v>0</v>
      </c>
      <c r="E3195" s="17" t="s">
        <v>0</v>
      </c>
      <c r="F3195" s="19">
        <f>F3194-F3193</f>
        <v>-1822700</v>
      </c>
      <c r="G3195" s="19">
        <f>G3194-G3193</f>
        <v>-1490926.75</v>
      </c>
      <c r="H3195" s="20">
        <f>H3194-H3193</f>
        <v>-331773.25</v>
      </c>
    </row>
    <row r="3196" spans="1:8" x14ac:dyDescent="0.25">
      <c r="A3196" s="16" t="s">
        <v>3682</v>
      </c>
      <c r="B3196" s="17" t="s">
        <v>817</v>
      </c>
      <c r="C3196" s="17" t="s">
        <v>0</v>
      </c>
      <c r="D3196" s="17" t="s">
        <v>0</v>
      </c>
      <c r="E3196" s="17" t="s">
        <v>0</v>
      </c>
      <c r="F3196" s="8"/>
      <c r="G3196" s="8"/>
      <c r="H3196" s="9"/>
    </row>
    <row r="3197" spans="1:8" x14ac:dyDescent="0.25">
      <c r="A3197" s="18" t="s">
        <v>3683</v>
      </c>
      <c r="B3197" s="17" t="s">
        <v>3684</v>
      </c>
      <c r="C3197" s="17" t="s">
        <v>19</v>
      </c>
      <c r="D3197" s="17" t="s">
        <v>4408</v>
      </c>
      <c r="E3197" s="17" t="s">
        <v>4436</v>
      </c>
      <c r="F3197" s="19">
        <v>3000</v>
      </c>
      <c r="G3197" s="19">
        <v>0</v>
      </c>
      <c r="H3197" s="20">
        <v>3000</v>
      </c>
    </row>
    <row r="3198" spans="1:8" x14ac:dyDescent="0.25">
      <c r="A3198" s="18" t="s">
        <v>3685</v>
      </c>
      <c r="B3198" s="17" t="s">
        <v>3686</v>
      </c>
      <c r="C3198" s="17" t="s">
        <v>19</v>
      </c>
      <c r="D3198" s="17" t="s">
        <v>4408</v>
      </c>
      <c r="E3198" s="17" t="s">
        <v>4436</v>
      </c>
      <c r="F3198" s="19">
        <v>100</v>
      </c>
      <c r="G3198" s="19">
        <v>0</v>
      </c>
      <c r="H3198" s="20">
        <v>100</v>
      </c>
    </row>
    <row r="3199" spans="1:8" x14ac:dyDescent="0.25">
      <c r="A3199" s="18" t="s">
        <v>3687</v>
      </c>
      <c r="B3199" s="17" t="s">
        <v>3688</v>
      </c>
      <c r="C3199" s="17" t="s">
        <v>19</v>
      </c>
      <c r="D3199" s="17" t="s">
        <v>4408</v>
      </c>
      <c r="E3199" s="17" t="s">
        <v>4436</v>
      </c>
      <c r="F3199" s="19">
        <v>66000</v>
      </c>
      <c r="G3199" s="19">
        <v>59847.91</v>
      </c>
      <c r="H3199" s="20">
        <v>6152.09</v>
      </c>
    </row>
    <row r="3200" spans="1:8" x14ac:dyDescent="0.25">
      <c r="A3200" s="18" t="s">
        <v>3689</v>
      </c>
      <c r="B3200" s="17" t="s">
        <v>3690</v>
      </c>
      <c r="C3200" s="17" t="s">
        <v>19</v>
      </c>
      <c r="D3200" s="17" t="s">
        <v>4408</v>
      </c>
      <c r="E3200" s="17" t="s">
        <v>4436</v>
      </c>
      <c r="F3200" s="19">
        <v>11900</v>
      </c>
      <c r="G3200" s="19">
        <v>9137.4500000000007</v>
      </c>
      <c r="H3200" s="20">
        <v>2762.55</v>
      </c>
    </row>
    <row r="3201" spans="1:8" x14ac:dyDescent="0.25">
      <c r="A3201" s="18" t="s">
        <v>3691</v>
      </c>
      <c r="B3201" s="17" t="s">
        <v>3692</v>
      </c>
      <c r="C3201" s="17" t="s">
        <v>19</v>
      </c>
      <c r="D3201" s="17" t="s">
        <v>4409</v>
      </c>
      <c r="E3201" s="17" t="s">
        <v>4424</v>
      </c>
      <c r="F3201" s="19">
        <v>5000</v>
      </c>
      <c r="G3201" s="19">
        <v>0</v>
      </c>
      <c r="H3201" s="20">
        <v>5000</v>
      </c>
    </row>
    <row r="3202" spans="1:8" x14ac:dyDescent="0.25">
      <c r="A3202" s="18" t="s">
        <v>3693</v>
      </c>
      <c r="B3202" s="17" t="s">
        <v>3694</v>
      </c>
      <c r="C3202" s="17" t="s">
        <v>19</v>
      </c>
      <c r="D3202" s="17" t="s">
        <v>4409</v>
      </c>
      <c r="E3202" s="17" t="s">
        <v>4424</v>
      </c>
      <c r="F3202" s="19">
        <v>243100</v>
      </c>
      <c r="G3202" s="19">
        <v>177885.72</v>
      </c>
      <c r="H3202" s="20">
        <v>65214.28</v>
      </c>
    </row>
    <row r="3203" spans="1:8" x14ac:dyDescent="0.25">
      <c r="A3203" s="18" t="s">
        <v>0</v>
      </c>
      <c r="B3203" s="17" t="s">
        <v>38</v>
      </c>
      <c r="C3203" s="17" t="s">
        <v>0</v>
      </c>
      <c r="D3203" s="17" t="s">
        <v>0</v>
      </c>
      <c r="E3203" s="17" t="s">
        <v>0</v>
      </c>
      <c r="F3203" s="19">
        <f>F3202+F3201+F3200+F3199+F3198+F3197</f>
        <v>329100</v>
      </c>
      <c r="G3203" s="19">
        <f>G3202+G3201+G3200+G3199+G3198+G3197</f>
        <v>246871.08000000002</v>
      </c>
      <c r="H3203" s="20">
        <f>H3202+H3201+H3200+H3199+H3198+H3197</f>
        <v>82228.92</v>
      </c>
    </row>
    <row r="3204" spans="1:8" x14ac:dyDescent="0.25">
      <c r="A3204" s="18" t="s">
        <v>3695</v>
      </c>
      <c r="B3204" s="17" t="s">
        <v>3696</v>
      </c>
      <c r="C3204" s="17" t="s">
        <v>1953</v>
      </c>
      <c r="D3204" s="17" t="s">
        <v>4409</v>
      </c>
      <c r="E3204" s="17" t="s">
        <v>4424</v>
      </c>
      <c r="F3204" s="19">
        <v>166000</v>
      </c>
      <c r="G3204" s="19">
        <v>89167.09</v>
      </c>
      <c r="H3204" s="20">
        <v>76832.91</v>
      </c>
    </row>
    <row r="3205" spans="1:8" x14ac:dyDescent="0.25">
      <c r="A3205" s="18" t="s">
        <v>3697</v>
      </c>
      <c r="B3205" s="17" t="s">
        <v>3698</v>
      </c>
      <c r="C3205" s="17" t="s">
        <v>1953</v>
      </c>
      <c r="D3205" s="17" t="s">
        <v>4408</v>
      </c>
      <c r="E3205" s="17" t="s">
        <v>4436</v>
      </c>
      <c r="F3205" s="19">
        <v>70000</v>
      </c>
      <c r="G3205" s="19">
        <v>0</v>
      </c>
      <c r="H3205" s="20">
        <v>70000</v>
      </c>
    </row>
    <row r="3206" spans="1:8" x14ac:dyDescent="0.25">
      <c r="A3206" s="18" t="s">
        <v>0</v>
      </c>
      <c r="B3206" s="17" t="s">
        <v>42</v>
      </c>
      <c r="C3206" s="17" t="s">
        <v>0</v>
      </c>
      <c r="D3206" s="17" t="s">
        <v>0</v>
      </c>
      <c r="E3206" s="17" t="s">
        <v>0</v>
      </c>
      <c r="F3206" s="19">
        <f>F3205+F3204</f>
        <v>236000</v>
      </c>
      <c r="G3206" s="19">
        <f>G3205+G3204</f>
        <v>89167.09</v>
      </c>
      <c r="H3206" s="20">
        <f>H3205+H3204</f>
        <v>146832.91</v>
      </c>
    </row>
    <row r="3207" spans="1:8" x14ac:dyDescent="0.25">
      <c r="A3207" s="18" t="s">
        <v>0</v>
      </c>
      <c r="B3207" s="17" t="s">
        <v>43</v>
      </c>
      <c r="C3207" s="17" t="s">
        <v>0</v>
      </c>
      <c r="D3207" s="17" t="s">
        <v>0</v>
      </c>
      <c r="E3207" s="17" t="s">
        <v>0</v>
      </c>
      <c r="F3207" s="19">
        <f>F3206-F3203</f>
        <v>-93100</v>
      </c>
      <c r="G3207" s="19">
        <f>G3206-G3203</f>
        <v>-157703.99000000002</v>
      </c>
      <c r="H3207" s="20">
        <f>H3206-H3203</f>
        <v>64603.990000000005</v>
      </c>
    </row>
    <row r="3208" spans="1:8" x14ac:dyDescent="0.25">
      <c r="A3208" s="14" t="s">
        <v>3699</v>
      </c>
      <c r="B3208" s="15" t="s">
        <v>3700</v>
      </c>
      <c r="C3208" s="15" t="s">
        <v>0</v>
      </c>
      <c r="D3208" s="15" t="s">
        <v>0</v>
      </c>
      <c r="E3208" s="15" t="s">
        <v>0</v>
      </c>
      <c r="F3208" s="8"/>
      <c r="G3208" s="8"/>
      <c r="H3208" s="9"/>
    </row>
    <row r="3209" spans="1:8" x14ac:dyDescent="0.25">
      <c r="A3209" s="16" t="s">
        <v>3701</v>
      </c>
      <c r="B3209" s="17" t="s">
        <v>3700</v>
      </c>
      <c r="C3209" s="17" t="s">
        <v>0</v>
      </c>
      <c r="D3209" s="17" t="s">
        <v>0</v>
      </c>
      <c r="E3209" s="17" t="s">
        <v>0</v>
      </c>
      <c r="F3209" s="8"/>
      <c r="G3209" s="8"/>
      <c r="H3209" s="9"/>
    </row>
    <row r="3210" spans="1:8" x14ac:dyDescent="0.25">
      <c r="A3210" s="18" t="s">
        <v>3702</v>
      </c>
      <c r="B3210" s="17" t="s">
        <v>3672</v>
      </c>
      <c r="C3210" s="17" t="s">
        <v>48</v>
      </c>
      <c r="D3210" s="17" t="s">
        <v>4409</v>
      </c>
      <c r="E3210" s="17" t="s">
        <v>4424</v>
      </c>
      <c r="F3210" s="19">
        <v>1000</v>
      </c>
      <c r="G3210" s="19">
        <v>0</v>
      </c>
      <c r="H3210" s="20">
        <v>1000</v>
      </c>
    </row>
    <row r="3211" spans="1:8" x14ac:dyDescent="0.25">
      <c r="A3211" s="18" t="s">
        <v>3703</v>
      </c>
      <c r="B3211" s="17" t="s">
        <v>1858</v>
      </c>
      <c r="C3211" s="17" t="s">
        <v>48</v>
      </c>
      <c r="D3211" s="17" t="s">
        <v>4409</v>
      </c>
      <c r="E3211" s="17" t="s">
        <v>4424</v>
      </c>
      <c r="F3211" s="19">
        <v>1000</v>
      </c>
      <c r="G3211" s="19">
        <v>996.8</v>
      </c>
      <c r="H3211" s="20">
        <v>3.2</v>
      </c>
    </row>
    <row r="3212" spans="1:8" x14ac:dyDescent="0.25">
      <c r="A3212" s="18" t="s">
        <v>3704</v>
      </c>
      <c r="B3212" s="17" t="s">
        <v>3675</v>
      </c>
      <c r="C3212" s="17" t="s">
        <v>475</v>
      </c>
      <c r="D3212" s="17" t="s">
        <v>4409</v>
      </c>
      <c r="E3212" s="17" t="s">
        <v>4424</v>
      </c>
      <c r="F3212" s="19">
        <v>1000</v>
      </c>
      <c r="G3212" s="19">
        <v>0</v>
      </c>
      <c r="H3212" s="20">
        <v>1000</v>
      </c>
    </row>
    <row r="3213" spans="1:8" x14ac:dyDescent="0.25">
      <c r="A3213" s="18" t="s">
        <v>3705</v>
      </c>
      <c r="B3213" s="17" t="s">
        <v>458</v>
      </c>
      <c r="C3213" s="17" t="s">
        <v>250</v>
      </c>
      <c r="D3213" s="17" t="s">
        <v>4409</v>
      </c>
      <c r="E3213" s="17" t="s">
        <v>4424</v>
      </c>
      <c r="F3213" s="19">
        <v>294500</v>
      </c>
      <c r="G3213" s="19">
        <v>182000</v>
      </c>
      <c r="H3213" s="20">
        <v>112500</v>
      </c>
    </row>
    <row r="3214" spans="1:8" x14ac:dyDescent="0.25">
      <c r="A3214" s="18" t="s">
        <v>3706</v>
      </c>
      <c r="B3214" s="17" t="s">
        <v>1801</v>
      </c>
      <c r="C3214" s="17" t="s">
        <v>475</v>
      </c>
      <c r="D3214" s="17" t="s">
        <v>4409</v>
      </c>
      <c r="E3214" s="17" t="s">
        <v>4424</v>
      </c>
      <c r="F3214" s="19">
        <v>34000</v>
      </c>
      <c r="G3214" s="19">
        <v>135170.12</v>
      </c>
      <c r="H3214" s="20">
        <v>-101170.12</v>
      </c>
    </row>
    <row r="3215" spans="1:8" x14ac:dyDescent="0.25">
      <c r="A3215" s="18" t="s">
        <v>3707</v>
      </c>
      <c r="B3215" s="17" t="s">
        <v>1081</v>
      </c>
      <c r="C3215" s="17" t="s">
        <v>243</v>
      </c>
      <c r="D3215" s="17" t="s">
        <v>4409</v>
      </c>
      <c r="E3215" s="17" t="s">
        <v>4424</v>
      </c>
      <c r="F3215" s="19">
        <v>1000</v>
      </c>
      <c r="G3215" s="19">
        <v>12999.41</v>
      </c>
      <c r="H3215" s="20">
        <v>-11999.41</v>
      </c>
    </row>
    <row r="3216" spans="1:8" x14ac:dyDescent="0.25">
      <c r="A3216" s="18" t="s">
        <v>3708</v>
      </c>
      <c r="B3216" s="17" t="s">
        <v>242</v>
      </c>
      <c r="C3216" s="17" t="s">
        <v>243</v>
      </c>
      <c r="D3216" s="17" t="s">
        <v>4409</v>
      </c>
      <c r="E3216" s="17" t="s">
        <v>4424</v>
      </c>
      <c r="F3216" s="19">
        <v>212500</v>
      </c>
      <c r="G3216" s="19">
        <v>36316.660000000003</v>
      </c>
      <c r="H3216" s="20">
        <v>176183.34</v>
      </c>
    </row>
    <row r="3217" spans="1:8" x14ac:dyDescent="0.25">
      <c r="A3217" s="18" t="s">
        <v>3709</v>
      </c>
      <c r="B3217" s="17" t="s">
        <v>3710</v>
      </c>
      <c r="C3217" s="17" t="s">
        <v>19</v>
      </c>
      <c r="D3217" s="17" t="s">
        <v>4405</v>
      </c>
      <c r="E3217" s="17" t="s">
        <v>4424</v>
      </c>
      <c r="F3217" s="19">
        <v>515000</v>
      </c>
      <c r="G3217" s="19">
        <v>514943</v>
      </c>
      <c r="H3217" s="20">
        <v>57</v>
      </c>
    </row>
    <row r="3218" spans="1:8" x14ac:dyDescent="0.25">
      <c r="A3218" s="18" t="s">
        <v>3711</v>
      </c>
      <c r="B3218" s="17" t="s">
        <v>101</v>
      </c>
      <c r="C3218" s="17" t="s">
        <v>19</v>
      </c>
      <c r="D3218" s="17" t="s">
        <v>4409</v>
      </c>
      <c r="E3218" s="17" t="s">
        <v>4424</v>
      </c>
      <c r="F3218" s="19">
        <v>100</v>
      </c>
      <c r="G3218" s="19">
        <v>9450</v>
      </c>
      <c r="H3218" s="20">
        <v>-9350</v>
      </c>
    </row>
    <row r="3219" spans="1:8" x14ac:dyDescent="0.25">
      <c r="A3219" s="18" t="s">
        <v>3712</v>
      </c>
      <c r="B3219" s="17" t="s">
        <v>3713</v>
      </c>
      <c r="C3219" s="17" t="s">
        <v>19</v>
      </c>
      <c r="D3219" s="17" t="s">
        <v>4405</v>
      </c>
      <c r="E3219" s="17" t="s">
        <v>4424</v>
      </c>
      <c r="F3219" s="19">
        <v>255000</v>
      </c>
      <c r="G3219" s="19">
        <v>220269.36</v>
      </c>
      <c r="H3219" s="20">
        <v>34730.639999999999</v>
      </c>
    </row>
    <row r="3220" spans="1:8" x14ac:dyDescent="0.25">
      <c r="A3220" s="18" t="s">
        <v>3714</v>
      </c>
      <c r="B3220" s="17" t="s">
        <v>107</v>
      </c>
      <c r="C3220" s="17" t="s">
        <v>19</v>
      </c>
      <c r="D3220" s="17" t="s">
        <v>4405</v>
      </c>
      <c r="E3220" s="17" t="s">
        <v>4424</v>
      </c>
      <c r="F3220" s="19">
        <v>3700</v>
      </c>
      <c r="G3220" s="19">
        <v>0</v>
      </c>
      <c r="H3220" s="20">
        <v>3700</v>
      </c>
    </row>
    <row r="3221" spans="1:8" x14ac:dyDescent="0.25">
      <c r="A3221" s="18" t="s">
        <v>0</v>
      </c>
      <c r="B3221" s="17" t="s">
        <v>38</v>
      </c>
      <c r="C3221" s="17" t="s">
        <v>0</v>
      </c>
      <c r="D3221" s="17" t="s">
        <v>0</v>
      </c>
      <c r="E3221" s="17" t="s">
        <v>0</v>
      </c>
      <c r="F3221" s="19">
        <f>F3220+F3219+F3218+F3217+F3216+F3215+F3214+F3213+F3212+F3211+F3210</f>
        <v>1318800</v>
      </c>
      <c r="G3221" s="19">
        <f>G3220+G3219+G3218+G3217+G3216+G3215+G3214+G3213+G3212+G3211+G3210</f>
        <v>1112145.3500000001</v>
      </c>
      <c r="H3221" s="20">
        <f>H3220+H3219+H3218+H3217+H3216+H3215+H3214+H3213+H3212+H3211+H3210</f>
        <v>206654.65</v>
      </c>
    </row>
    <row r="3222" spans="1:8" x14ac:dyDescent="0.25">
      <c r="A3222" s="18" t="s">
        <v>0</v>
      </c>
      <c r="B3222" s="17" t="s">
        <v>42</v>
      </c>
      <c r="C3222" s="17" t="s">
        <v>0</v>
      </c>
      <c r="D3222" s="17" t="s">
        <v>0</v>
      </c>
      <c r="E3222" s="17" t="s">
        <v>0</v>
      </c>
      <c r="F3222" s="19">
        <f>0</f>
        <v>0</v>
      </c>
      <c r="G3222" s="19">
        <f>0</f>
        <v>0</v>
      </c>
      <c r="H3222" s="20">
        <f>0</f>
        <v>0</v>
      </c>
    </row>
    <row r="3223" spans="1:8" x14ac:dyDescent="0.25">
      <c r="A3223" s="18" t="s">
        <v>0</v>
      </c>
      <c r="B3223" s="17" t="s">
        <v>43</v>
      </c>
      <c r="C3223" s="17" t="s">
        <v>0</v>
      </c>
      <c r="D3223" s="17" t="s">
        <v>0</v>
      </c>
      <c r="E3223" s="17" t="s">
        <v>0</v>
      </c>
      <c r="F3223" s="19">
        <f>F3222-F3221</f>
        <v>-1318800</v>
      </c>
      <c r="G3223" s="19">
        <f>G3222-G3221</f>
        <v>-1112145.3500000001</v>
      </c>
      <c r="H3223" s="20">
        <f>H3222-H3221</f>
        <v>-206654.65</v>
      </c>
    </row>
    <row r="3224" spans="1:8" x14ac:dyDescent="0.25">
      <c r="A3224" s="16" t="s">
        <v>3715</v>
      </c>
      <c r="B3224" s="17" t="s">
        <v>817</v>
      </c>
      <c r="C3224" s="17" t="s">
        <v>0</v>
      </c>
      <c r="D3224" s="17" t="s">
        <v>0</v>
      </c>
      <c r="E3224" s="17" t="s">
        <v>0</v>
      </c>
      <c r="F3224" s="8"/>
      <c r="G3224" s="8"/>
      <c r="H3224" s="9"/>
    </row>
    <row r="3225" spans="1:8" x14ac:dyDescent="0.25">
      <c r="A3225" s="18" t="s">
        <v>3716</v>
      </c>
      <c r="B3225" s="17" t="s">
        <v>3717</v>
      </c>
      <c r="C3225" s="17" t="s">
        <v>48</v>
      </c>
      <c r="D3225" s="17" t="s">
        <v>4409</v>
      </c>
      <c r="E3225" s="17" t="s">
        <v>4424</v>
      </c>
      <c r="F3225" s="19">
        <v>30000</v>
      </c>
      <c r="G3225" s="19">
        <v>17356.86</v>
      </c>
      <c r="H3225" s="20">
        <v>12643.14</v>
      </c>
    </row>
    <row r="3226" spans="1:8" x14ac:dyDescent="0.25">
      <c r="A3226" s="18" t="s">
        <v>3718</v>
      </c>
      <c r="B3226" s="17" t="s">
        <v>3719</v>
      </c>
      <c r="C3226" s="17" t="s">
        <v>475</v>
      </c>
      <c r="D3226" s="17" t="s">
        <v>4409</v>
      </c>
      <c r="E3226" s="17" t="s">
        <v>4424</v>
      </c>
      <c r="F3226" s="19">
        <v>30000</v>
      </c>
      <c r="G3226" s="19">
        <v>19653.39</v>
      </c>
      <c r="H3226" s="20">
        <v>10346.61</v>
      </c>
    </row>
    <row r="3227" spans="1:8" x14ac:dyDescent="0.25">
      <c r="A3227" s="18" t="s">
        <v>3720</v>
      </c>
      <c r="B3227" s="17" t="s">
        <v>3721</v>
      </c>
      <c r="C3227" s="17" t="s">
        <v>243</v>
      </c>
      <c r="D3227" s="17" t="s">
        <v>4409</v>
      </c>
      <c r="E3227" s="17" t="s">
        <v>4424</v>
      </c>
      <c r="F3227" s="19">
        <v>30000</v>
      </c>
      <c r="G3227" s="19">
        <v>69891.070000000007</v>
      </c>
      <c r="H3227" s="20">
        <v>-39891.07</v>
      </c>
    </row>
    <row r="3228" spans="1:8" x14ac:dyDescent="0.25">
      <c r="A3228" s="18" t="s">
        <v>3722</v>
      </c>
      <c r="B3228" s="17" t="s">
        <v>3670</v>
      </c>
      <c r="C3228" s="17" t="s">
        <v>19</v>
      </c>
      <c r="D3228" s="17" t="s">
        <v>4409</v>
      </c>
      <c r="E3228" s="17" t="s">
        <v>4424</v>
      </c>
      <c r="F3228" s="19">
        <v>2900</v>
      </c>
      <c r="G3228" s="19">
        <v>2836</v>
      </c>
      <c r="H3228" s="20">
        <v>64</v>
      </c>
    </row>
    <row r="3229" spans="1:8" x14ac:dyDescent="0.25">
      <c r="A3229" s="18" t="s">
        <v>3723</v>
      </c>
      <c r="B3229" s="17" t="s">
        <v>3724</v>
      </c>
      <c r="C3229" s="17" t="s">
        <v>475</v>
      </c>
      <c r="D3229" s="17" t="s">
        <v>4409</v>
      </c>
      <c r="E3229" s="17" t="s">
        <v>4424</v>
      </c>
      <c r="F3229" s="19">
        <v>209600</v>
      </c>
      <c r="G3229" s="19">
        <v>129587.45</v>
      </c>
      <c r="H3229" s="20">
        <v>80012.55</v>
      </c>
    </row>
    <row r="3230" spans="1:8" x14ac:dyDescent="0.25">
      <c r="A3230" s="18" t="s">
        <v>0</v>
      </c>
      <c r="B3230" s="17" t="s">
        <v>38</v>
      </c>
      <c r="C3230" s="17" t="s">
        <v>0</v>
      </c>
      <c r="D3230" s="17" t="s">
        <v>0</v>
      </c>
      <c r="E3230" s="17" t="s">
        <v>0</v>
      </c>
      <c r="F3230" s="19">
        <f>F3229+F3228+F3227+F3226+F3225</f>
        <v>302500</v>
      </c>
      <c r="G3230" s="19">
        <f>G3229+G3228+G3227+G3226+G3225</f>
        <v>239324.77000000002</v>
      </c>
      <c r="H3230" s="20">
        <f>H3229+H3228+H3227+H3226+H3225</f>
        <v>63175.23</v>
      </c>
    </row>
    <row r="3231" spans="1:8" x14ac:dyDescent="0.25">
      <c r="A3231" s="18" t="s">
        <v>0</v>
      </c>
      <c r="B3231" s="17" t="s">
        <v>42</v>
      </c>
      <c r="C3231" s="17" t="s">
        <v>0</v>
      </c>
      <c r="D3231" s="17" t="s">
        <v>0</v>
      </c>
      <c r="E3231" s="17" t="s">
        <v>0</v>
      </c>
      <c r="F3231" s="19">
        <f>0</f>
        <v>0</v>
      </c>
      <c r="G3231" s="19">
        <f>0</f>
        <v>0</v>
      </c>
      <c r="H3231" s="20">
        <f>0</f>
        <v>0</v>
      </c>
    </row>
    <row r="3232" spans="1:8" x14ac:dyDescent="0.25">
      <c r="A3232" s="18" t="s">
        <v>0</v>
      </c>
      <c r="B3232" s="17" t="s">
        <v>43</v>
      </c>
      <c r="C3232" s="17" t="s">
        <v>0</v>
      </c>
      <c r="D3232" s="17" t="s">
        <v>0</v>
      </c>
      <c r="E3232" s="17" t="s">
        <v>0</v>
      </c>
      <c r="F3232" s="19">
        <f>F3231-F3230</f>
        <v>-302500</v>
      </c>
      <c r="G3232" s="19">
        <f>G3231-G3230</f>
        <v>-239324.77000000002</v>
      </c>
      <c r="H3232" s="20">
        <f>H3231-H3230</f>
        <v>-63175.23</v>
      </c>
    </row>
    <row r="3233" spans="1:8" x14ac:dyDescent="0.25">
      <c r="A3233" s="14" t="s">
        <v>3725</v>
      </c>
      <c r="B3233" s="15" t="s">
        <v>3726</v>
      </c>
      <c r="C3233" s="15" t="s">
        <v>0</v>
      </c>
      <c r="D3233" s="15" t="s">
        <v>0</v>
      </c>
      <c r="E3233" s="15" t="s">
        <v>0</v>
      </c>
      <c r="F3233" s="8"/>
      <c r="G3233" s="8"/>
      <c r="H3233" s="9"/>
    </row>
    <row r="3234" spans="1:8" x14ac:dyDescent="0.25">
      <c r="A3234" s="16" t="s">
        <v>3727</v>
      </c>
      <c r="B3234" s="17" t="s">
        <v>3726</v>
      </c>
      <c r="C3234" s="17" t="s">
        <v>0</v>
      </c>
      <c r="D3234" s="17" t="s">
        <v>0</v>
      </c>
      <c r="E3234" s="17" t="s">
        <v>0</v>
      </c>
      <c r="F3234" s="8"/>
      <c r="G3234" s="8"/>
      <c r="H3234" s="9"/>
    </row>
    <row r="3235" spans="1:8" x14ac:dyDescent="0.25">
      <c r="A3235" s="18" t="s">
        <v>3728</v>
      </c>
      <c r="B3235" s="17" t="s">
        <v>3729</v>
      </c>
      <c r="C3235" s="17" t="s">
        <v>19</v>
      </c>
      <c r="D3235" s="17" t="s">
        <v>4410</v>
      </c>
      <c r="E3235" s="17" t="s">
        <v>4424</v>
      </c>
      <c r="F3235" s="19">
        <v>500</v>
      </c>
      <c r="G3235" s="19">
        <v>48.51</v>
      </c>
      <c r="H3235" s="20">
        <v>451.49</v>
      </c>
    </row>
    <row r="3236" spans="1:8" x14ac:dyDescent="0.25">
      <c r="A3236" s="18" t="s">
        <v>3730</v>
      </c>
      <c r="B3236" s="17" t="s">
        <v>3731</v>
      </c>
      <c r="C3236" s="17" t="s">
        <v>19</v>
      </c>
      <c r="D3236" s="17" t="s">
        <v>4410</v>
      </c>
      <c r="E3236" s="17" t="s">
        <v>4424</v>
      </c>
      <c r="F3236" s="19">
        <v>93500</v>
      </c>
      <c r="G3236" s="19">
        <v>17703.240000000002</v>
      </c>
      <c r="H3236" s="20">
        <v>75796.759999999995</v>
      </c>
    </row>
    <row r="3237" spans="1:8" x14ac:dyDescent="0.25">
      <c r="A3237" s="18" t="s">
        <v>0</v>
      </c>
      <c r="B3237" s="17" t="s">
        <v>38</v>
      </c>
      <c r="C3237" s="17" t="s">
        <v>0</v>
      </c>
      <c r="D3237" s="17" t="s">
        <v>0</v>
      </c>
      <c r="E3237" s="17" t="s">
        <v>0</v>
      </c>
      <c r="F3237" s="19">
        <f>F3236+F3235</f>
        <v>94000</v>
      </c>
      <c r="G3237" s="19">
        <f>G3236+G3235</f>
        <v>17751.75</v>
      </c>
      <c r="H3237" s="20">
        <f>H3236+H3235</f>
        <v>76248.25</v>
      </c>
    </row>
    <row r="3238" spans="1:8" x14ac:dyDescent="0.25">
      <c r="A3238" s="18" t="s">
        <v>3732</v>
      </c>
      <c r="B3238" s="17" t="s">
        <v>380</v>
      </c>
      <c r="C3238" s="17" t="s">
        <v>261</v>
      </c>
      <c r="D3238" s="17" t="s">
        <v>4409</v>
      </c>
      <c r="E3238" s="17" t="s">
        <v>4424</v>
      </c>
      <c r="F3238" s="19">
        <v>100</v>
      </c>
      <c r="G3238" s="19">
        <v>47340.65</v>
      </c>
      <c r="H3238" s="20">
        <v>-47240.65</v>
      </c>
    </row>
    <row r="3239" spans="1:8" x14ac:dyDescent="0.25">
      <c r="A3239" s="18" t="s">
        <v>0</v>
      </c>
      <c r="B3239" s="17" t="s">
        <v>42</v>
      </c>
      <c r="C3239" s="17" t="s">
        <v>0</v>
      </c>
      <c r="D3239" s="17" t="s">
        <v>0</v>
      </c>
      <c r="E3239" s="17" t="s">
        <v>0</v>
      </c>
      <c r="F3239" s="19">
        <f>F3238</f>
        <v>100</v>
      </c>
      <c r="G3239" s="19">
        <f>G3238</f>
        <v>47340.65</v>
      </c>
      <c r="H3239" s="20">
        <f>H3238</f>
        <v>-47240.65</v>
      </c>
    </row>
    <row r="3240" spans="1:8" x14ac:dyDescent="0.25">
      <c r="A3240" s="18" t="s">
        <v>0</v>
      </c>
      <c r="B3240" s="17" t="s">
        <v>43</v>
      </c>
      <c r="C3240" s="17" t="s">
        <v>0</v>
      </c>
      <c r="D3240" s="17" t="s">
        <v>0</v>
      </c>
      <c r="E3240" s="17" t="s">
        <v>0</v>
      </c>
      <c r="F3240" s="19">
        <f>F3239-F3237</f>
        <v>-93900</v>
      </c>
      <c r="G3240" s="19">
        <f>G3239-G3237</f>
        <v>29588.9</v>
      </c>
      <c r="H3240" s="20">
        <f>H3239-H3237</f>
        <v>-123488.9</v>
      </c>
    </row>
    <row r="3241" spans="1:8" x14ac:dyDescent="0.25">
      <c r="A3241" s="14" t="s">
        <v>3733</v>
      </c>
      <c r="B3241" s="15" t="s">
        <v>3734</v>
      </c>
      <c r="C3241" s="15" t="s">
        <v>0</v>
      </c>
      <c r="D3241" s="15" t="s">
        <v>0</v>
      </c>
      <c r="E3241" s="15" t="s">
        <v>0</v>
      </c>
      <c r="F3241" s="8"/>
      <c r="G3241" s="8"/>
      <c r="H3241" s="9"/>
    </row>
    <row r="3242" spans="1:8" x14ac:dyDescent="0.25">
      <c r="A3242" s="16" t="s">
        <v>3735</v>
      </c>
      <c r="B3242" s="17" t="s">
        <v>3734</v>
      </c>
      <c r="C3242" s="17" t="s">
        <v>0</v>
      </c>
      <c r="D3242" s="17" t="s">
        <v>0</v>
      </c>
      <c r="E3242" s="17" t="s">
        <v>0</v>
      </c>
      <c r="F3242" s="8"/>
      <c r="G3242" s="8"/>
      <c r="H3242" s="9"/>
    </row>
    <row r="3243" spans="1:8" x14ac:dyDescent="0.25">
      <c r="A3243" s="18" t="s">
        <v>3736</v>
      </c>
      <c r="B3243" s="17" t="s">
        <v>3737</v>
      </c>
      <c r="C3243" s="17" t="s">
        <v>48</v>
      </c>
      <c r="D3243" s="17" t="s">
        <v>4409</v>
      </c>
      <c r="E3243" s="17" t="s">
        <v>4424</v>
      </c>
      <c r="F3243" s="19">
        <v>85000</v>
      </c>
      <c r="G3243" s="19">
        <v>74664.42</v>
      </c>
      <c r="H3243" s="20">
        <v>10335.58</v>
      </c>
    </row>
    <row r="3244" spans="1:8" x14ac:dyDescent="0.25">
      <c r="A3244" s="18" t="s">
        <v>3738</v>
      </c>
      <c r="B3244" s="17" t="s">
        <v>3739</v>
      </c>
      <c r="C3244" s="17" t="s">
        <v>475</v>
      </c>
      <c r="D3244" s="17" t="s">
        <v>4409</v>
      </c>
      <c r="E3244" s="17" t="s">
        <v>4424</v>
      </c>
      <c r="F3244" s="19">
        <v>85000</v>
      </c>
      <c r="G3244" s="19">
        <v>0</v>
      </c>
      <c r="H3244" s="20">
        <v>85000</v>
      </c>
    </row>
    <row r="3245" spans="1:8" x14ac:dyDescent="0.25">
      <c r="A3245" s="18" t="s">
        <v>3740</v>
      </c>
      <c r="B3245" s="17" t="s">
        <v>3741</v>
      </c>
      <c r="C3245" s="17" t="s">
        <v>243</v>
      </c>
      <c r="D3245" s="17" t="s">
        <v>4409</v>
      </c>
      <c r="E3245" s="17" t="s">
        <v>4424</v>
      </c>
      <c r="F3245" s="19">
        <v>425000</v>
      </c>
      <c r="G3245" s="19">
        <v>23744.37</v>
      </c>
      <c r="H3245" s="20">
        <v>401255.63</v>
      </c>
    </row>
    <row r="3246" spans="1:8" x14ac:dyDescent="0.25">
      <c r="A3246" s="18" t="s">
        <v>3742</v>
      </c>
      <c r="B3246" s="17" t="s">
        <v>3743</v>
      </c>
      <c r="C3246" s="17" t="s">
        <v>243</v>
      </c>
      <c r="D3246" s="17" t="s">
        <v>4409</v>
      </c>
      <c r="E3246" s="17" t="s">
        <v>4424</v>
      </c>
      <c r="F3246" s="19">
        <v>1000</v>
      </c>
      <c r="G3246" s="19">
        <v>0</v>
      </c>
      <c r="H3246" s="20">
        <v>1000</v>
      </c>
    </row>
    <row r="3247" spans="1:8" x14ac:dyDescent="0.25">
      <c r="A3247" s="18" t="s">
        <v>0</v>
      </c>
      <c r="B3247" s="17" t="s">
        <v>38</v>
      </c>
      <c r="C3247" s="17" t="s">
        <v>0</v>
      </c>
      <c r="D3247" s="17" t="s">
        <v>0</v>
      </c>
      <c r="E3247" s="17" t="s">
        <v>0</v>
      </c>
      <c r="F3247" s="19">
        <f>F3246+F3245+F3244+F3243</f>
        <v>596000</v>
      </c>
      <c r="G3247" s="19">
        <f>G3246+G3245+G3244+G3243</f>
        <v>98408.79</v>
      </c>
      <c r="H3247" s="20">
        <f>H3246+H3245+H3244+H3243</f>
        <v>497591.21</v>
      </c>
    </row>
    <row r="3248" spans="1:8" x14ac:dyDescent="0.25">
      <c r="A3248" s="18" t="s">
        <v>3744</v>
      </c>
      <c r="B3248" s="17" t="s">
        <v>3745</v>
      </c>
      <c r="C3248" s="17" t="s">
        <v>177</v>
      </c>
      <c r="D3248" s="17" t="s">
        <v>4409</v>
      </c>
      <c r="E3248" s="17" t="s">
        <v>4424</v>
      </c>
      <c r="F3248" s="19">
        <v>100</v>
      </c>
      <c r="G3248" s="19">
        <v>98653.88</v>
      </c>
      <c r="H3248" s="20">
        <v>-98553.88</v>
      </c>
    </row>
    <row r="3249" spans="1:8" x14ac:dyDescent="0.25">
      <c r="A3249" s="18" t="s">
        <v>0</v>
      </c>
      <c r="B3249" s="17" t="s">
        <v>42</v>
      </c>
      <c r="C3249" s="17" t="s">
        <v>0</v>
      </c>
      <c r="D3249" s="17" t="s">
        <v>0</v>
      </c>
      <c r="E3249" s="17" t="s">
        <v>0</v>
      </c>
      <c r="F3249" s="19">
        <f>F3248</f>
        <v>100</v>
      </c>
      <c r="G3249" s="19">
        <f>G3248</f>
        <v>98653.88</v>
      </c>
      <c r="H3249" s="20">
        <f>H3248</f>
        <v>-98553.88</v>
      </c>
    </row>
    <row r="3250" spans="1:8" x14ac:dyDescent="0.25">
      <c r="A3250" s="18" t="s">
        <v>0</v>
      </c>
      <c r="B3250" s="17" t="s">
        <v>43</v>
      </c>
      <c r="C3250" s="17" t="s">
        <v>0</v>
      </c>
      <c r="D3250" s="17" t="s">
        <v>0</v>
      </c>
      <c r="E3250" s="17" t="s">
        <v>0</v>
      </c>
      <c r="F3250" s="19">
        <f>F3249-F3247</f>
        <v>-595900</v>
      </c>
      <c r="G3250" s="19">
        <f>G3249-G3247</f>
        <v>245.09000000001106</v>
      </c>
      <c r="H3250" s="20">
        <f>H3249-H3247</f>
        <v>-596145.09000000008</v>
      </c>
    </row>
    <row r="3251" spans="1:8" x14ac:dyDescent="0.25">
      <c r="A3251" s="14" t="s">
        <v>3746</v>
      </c>
      <c r="B3251" s="15" t="s">
        <v>1076</v>
      </c>
      <c r="C3251" s="15" t="s">
        <v>0</v>
      </c>
      <c r="D3251" s="15" t="s">
        <v>0</v>
      </c>
      <c r="E3251" s="15" t="s">
        <v>0</v>
      </c>
      <c r="F3251" s="8"/>
      <c r="G3251" s="8"/>
      <c r="H3251" s="9"/>
    </row>
    <row r="3252" spans="1:8" x14ac:dyDescent="0.25">
      <c r="A3252" s="16" t="s">
        <v>3747</v>
      </c>
      <c r="B3252" s="17" t="s">
        <v>1076</v>
      </c>
      <c r="C3252" s="17" t="s">
        <v>0</v>
      </c>
      <c r="D3252" s="17" t="s">
        <v>0</v>
      </c>
      <c r="E3252" s="17" t="s">
        <v>0</v>
      </c>
      <c r="F3252" s="8"/>
      <c r="G3252" s="8"/>
      <c r="H3252" s="9"/>
    </row>
    <row r="3253" spans="1:8" x14ac:dyDescent="0.25">
      <c r="A3253" s="18" t="s">
        <v>3748</v>
      </c>
      <c r="B3253" s="17" t="s">
        <v>3749</v>
      </c>
      <c r="C3253" s="17" t="s">
        <v>475</v>
      </c>
      <c r="D3253" s="17" t="s">
        <v>4409</v>
      </c>
      <c r="E3253" s="17" t="s">
        <v>4424</v>
      </c>
      <c r="F3253" s="19">
        <v>5200000</v>
      </c>
      <c r="G3253" s="19">
        <v>4922271.0199999996</v>
      </c>
      <c r="H3253" s="20">
        <v>277728.98</v>
      </c>
    </row>
    <row r="3254" spans="1:8" x14ac:dyDescent="0.25">
      <c r="A3254" s="18" t="s">
        <v>3750</v>
      </c>
      <c r="B3254" s="17" t="s">
        <v>3751</v>
      </c>
      <c r="C3254" s="17" t="s">
        <v>475</v>
      </c>
      <c r="D3254" s="17" t="s">
        <v>4409</v>
      </c>
      <c r="E3254" s="17" t="s">
        <v>4424</v>
      </c>
      <c r="F3254" s="19">
        <v>34900</v>
      </c>
      <c r="G3254" s="19">
        <v>48138.44</v>
      </c>
      <c r="H3254" s="20">
        <v>-13238.44</v>
      </c>
    </row>
    <row r="3255" spans="1:8" x14ac:dyDescent="0.25">
      <c r="A3255" s="18" t="s">
        <v>3752</v>
      </c>
      <c r="B3255" s="17" t="s">
        <v>3753</v>
      </c>
      <c r="C3255" s="17" t="s">
        <v>243</v>
      </c>
      <c r="D3255" s="17" t="s">
        <v>4408</v>
      </c>
      <c r="E3255" s="17" t="s">
        <v>4436</v>
      </c>
      <c r="F3255" s="19">
        <v>1500</v>
      </c>
      <c r="G3255" s="19">
        <v>1270</v>
      </c>
      <c r="H3255" s="20">
        <v>230</v>
      </c>
    </row>
    <row r="3256" spans="1:8" x14ac:dyDescent="0.25">
      <c r="A3256" s="18" t="s">
        <v>3754</v>
      </c>
      <c r="B3256" s="17" t="s">
        <v>242</v>
      </c>
      <c r="C3256" s="17" t="s">
        <v>243</v>
      </c>
      <c r="D3256" s="17" t="s">
        <v>4409</v>
      </c>
      <c r="E3256" s="17" t="s">
        <v>4424</v>
      </c>
      <c r="F3256" s="19">
        <v>5100</v>
      </c>
      <c r="G3256" s="19">
        <v>1500</v>
      </c>
      <c r="H3256" s="20">
        <v>3600</v>
      </c>
    </row>
    <row r="3257" spans="1:8" x14ac:dyDescent="0.25">
      <c r="A3257" s="18" t="s">
        <v>3755</v>
      </c>
      <c r="B3257" s="17" t="s">
        <v>3756</v>
      </c>
      <c r="C3257" s="17" t="s">
        <v>19</v>
      </c>
      <c r="D3257" s="17" t="s">
        <v>4409</v>
      </c>
      <c r="E3257" s="17" t="s">
        <v>4424</v>
      </c>
      <c r="F3257" s="19">
        <v>15000</v>
      </c>
      <c r="G3257" s="19">
        <v>19418.88</v>
      </c>
      <c r="H3257" s="20">
        <v>-4418.88</v>
      </c>
    </row>
    <row r="3258" spans="1:8" x14ac:dyDescent="0.25">
      <c r="A3258" s="18" t="s">
        <v>3757</v>
      </c>
      <c r="B3258" s="17" t="s">
        <v>3758</v>
      </c>
      <c r="C3258" s="17" t="s">
        <v>19</v>
      </c>
      <c r="D3258" s="17" t="s">
        <v>4409</v>
      </c>
      <c r="E3258" s="17" t="s">
        <v>4418</v>
      </c>
      <c r="F3258" s="19">
        <v>30000</v>
      </c>
      <c r="G3258" s="19">
        <v>0</v>
      </c>
      <c r="H3258" s="20">
        <v>30000</v>
      </c>
    </row>
    <row r="3259" spans="1:8" x14ac:dyDescent="0.25">
      <c r="A3259" s="18" t="s">
        <v>3759</v>
      </c>
      <c r="B3259" s="17" t="s">
        <v>3760</v>
      </c>
      <c r="C3259" s="17" t="s">
        <v>19</v>
      </c>
      <c r="D3259" s="17" t="s">
        <v>4409</v>
      </c>
      <c r="E3259" s="17" t="s">
        <v>4424</v>
      </c>
      <c r="F3259" s="19">
        <v>100</v>
      </c>
      <c r="G3259" s="19">
        <v>0</v>
      </c>
      <c r="H3259" s="20">
        <v>100</v>
      </c>
    </row>
    <row r="3260" spans="1:8" x14ac:dyDescent="0.25">
      <c r="A3260" s="18" t="s">
        <v>0</v>
      </c>
      <c r="B3260" s="17" t="s">
        <v>38</v>
      </c>
      <c r="C3260" s="17" t="s">
        <v>0</v>
      </c>
      <c r="D3260" s="17" t="s">
        <v>0</v>
      </c>
      <c r="E3260" s="17" t="s">
        <v>0</v>
      </c>
      <c r="F3260" s="19">
        <f>F3259+F3258+F3257+F3256+F3255+F3254+F3253</f>
        <v>5286600</v>
      </c>
      <c r="G3260" s="19">
        <f>G3259+G3258+G3257+G3256+G3255+G3254+G3253</f>
        <v>4992598.34</v>
      </c>
      <c r="H3260" s="20">
        <f>H3259+H3258+H3257+H3256+H3255+H3254+H3253</f>
        <v>294001.65999999997</v>
      </c>
    </row>
    <row r="3261" spans="1:8" x14ac:dyDescent="0.25">
      <c r="A3261" s="18" t="s">
        <v>3761</v>
      </c>
      <c r="B3261" s="17" t="s">
        <v>490</v>
      </c>
      <c r="C3261" s="17" t="s">
        <v>177</v>
      </c>
      <c r="D3261" s="17" t="s">
        <v>4409</v>
      </c>
      <c r="E3261" s="17" t="s">
        <v>4424</v>
      </c>
      <c r="F3261" s="19">
        <v>100</v>
      </c>
      <c r="G3261" s="19">
        <v>10214.200000000001</v>
      </c>
      <c r="H3261" s="20">
        <v>-10114.200000000001</v>
      </c>
    </row>
    <row r="3262" spans="1:8" x14ac:dyDescent="0.25">
      <c r="A3262" s="18" t="s">
        <v>3762</v>
      </c>
      <c r="B3262" s="17" t="s">
        <v>3763</v>
      </c>
      <c r="C3262" s="17" t="s">
        <v>3764</v>
      </c>
      <c r="D3262" s="17" t="s">
        <v>4409</v>
      </c>
      <c r="E3262" s="17" t="s">
        <v>4424</v>
      </c>
      <c r="F3262" s="19">
        <v>100</v>
      </c>
      <c r="G3262" s="19">
        <v>1727.22</v>
      </c>
      <c r="H3262" s="20">
        <v>-1627.22</v>
      </c>
    </row>
    <row r="3263" spans="1:8" x14ac:dyDescent="0.25">
      <c r="A3263" s="18" t="s">
        <v>0</v>
      </c>
      <c r="B3263" s="17" t="s">
        <v>42</v>
      </c>
      <c r="C3263" s="17" t="s">
        <v>0</v>
      </c>
      <c r="D3263" s="17" t="s">
        <v>0</v>
      </c>
      <c r="E3263" s="17" t="s">
        <v>0</v>
      </c>
      <c r="F3263" s="19">
        <f>F3262+F3261</f>
        <v>200</v>
      </c>
      <c r="G3263" s="19">
        <f>G3262+G3261</f>
        <v>11941.42</v>
      </c>
      <c r="H3263" s="20">
        <f>H3262+H3261</f>
        <v>-11741.42</v>
      </c>
    </row>
    <row r="3264" spans="1:8" x14ac:dyDescent="0.25">
      <c r="A3264" s="18" t="s">
        <v>0</v>
      </c>
      <c r="B3264" s="17" t="s">
        <v>43</v>
      </c>
      <c r="C3264" s="17" t="s">
        <v>0</v>
      </c>
      <c r="D3264" s="17" t="s">
        <v>0</v>
      </c>
      <c r="E3264" s="17" t="s">
        <v>0</v>
      </c>
      <c r="F3264" s="19">
        <f>F3263-F3260</f>
        <v>-5286400</v>
      </c>
      <c r="G3264" s="19">
        <f>G3263-G3260</f>
        <v>-4980656.92</v>
      </c>
      <c r="H3264" s="20">
        <f>H3263-H3260</f>
        <v>-305743.07999999996</v>
      </c>
    </row>
    <row r="3265" spans="1:8" x14ac:dyDescent="0.25">
      <c r="A3265" s="12" t="s">
        <v>3765</v>
      </c>
      <c r="B3265" s="13" t="s">
        <v>3766</v>
      </c>
      <c r="C3265" s="13" t="s">
        <v>0</v>
      </c>
      <c r="D3265" s="13" t="s">
        <v>0</v>
      </c>
      <c r="E3265" s="13" t="s">
        <v>0</v>
      </c>
      <c r="F3265" s="8"/>
      <c r="G3265" s="8"/>
      <c r="H3265" s="9"/>
    </row>
    <row r="3266" spans="1:8" x14ac:dyDescent="0.25">
      <c r="A3266" s="14" t="s">
        <v>3767</v>
      </c>
      <c r="B3266" s="15" t="s">
        <v>3768</v>
      </c>
      <c r="C3266" s="15" t="s">
        <v>0</v>
      </c>
      <c r="D3266" s="15" t="s">
        <v>0</v>
      </c>
      <c r="E3266" s="15" t="s">
        <v>0</v>
      </c>
      <c r="F3266" s="8"/>
      <c r="G3266" s="8"/>
      <c r="H3266" s="9"/>
    </row>
    <row r="3267" spans="1:8" x14ac:dyDescent="0.25">
      <c r="A3267" s="16" t="s">
        <v>3769</v>
      </c>
      <c r="B3267" s="17" t="s">
        <v>3768</v>
      </c>
      <c r="C3267" s="17" t="s">
        <v>0</v>
      </c>
      <c r="D3267" s="17" t="s">
        <v>0</v>
      </c>
      <c r="E3267" s="17" t="s">
        <v>0</v>
      </c>
      <c r="F3267" s="8"/>
      <c r="G3267" s="8"/>
      <c r="H3267" s="9"/>
    </row>
    <row r="3268" spans="1:8" x14ac:dyDescent="0.25">
      <c r="A3268" s="18" t="s">
        <v>3770</v>
      </c>
      <c r="B3268" s="17" t="s">
        <v>3771</v>
      </c>
      <c r="C3268" s="17" t="s">
        <v>48</v>
      </c>
      <c r="D3268" s="17" t="s">
        <v>4408</v>
      </c>
      <c r="E3268" s="17" t="s">
        <v>4427</v>
      </c>
      <c r="F3268" s="19">
        <v>3000000</v>
      </c>
      <c r="G3268" s="19">
        <v>1984311.5</v>
      </c>
      <c r="H3268" s="20">
        <v>1015688.5</v>
      </c>
    </row>
    <row r="3269" spans="1:8" x14ac:dyDescent="0.25">
      <c r="A3269" s="18" t="s">
        <v>3772</v>
      </c>
      <c r="B3269" s="17" t="s">
        <v>101</v>
      </c>
      <c r="C3269" s="17" t="s">
        <v>19</v>
      </c>
      <c r="D3269" s="17" t="s">
        <v>4408</v>
      </c>
      <c r="E3269" s="17" t="s">
        <v>4427</v>
      </c>
      <c r="F3269" s="19">
        <v>85000</v>
      </c>
      <c r="G3269" s="19">
        <v>36318.81</v>
      </c>
      <c r="H3269" s="20">
        <v>48681.19</v>
      </c>
    </row>
    <row r="3270" spans="1:8" x14ac:dyDescent="0.25">
      <c r="A3270" s="18" t="s">
        <v>3773</v>
      </c>
      <c r="B3270" s="17" t="s">
        <v>3774</v>
      </c>
      <c r="C3270" s="17" t="s">
        <v>48</v>
      </c>
      <c r="D3270" s="17" t="s">
        <v>4408</v>
      </c>
      <c r="E3270" s="17" t="s">
        <v>4427</v>
      </c>
      <c r="F3270" s="19">
        <v>300000</v>
      </c>
      <c r="G3270" s="19">
        <v>253039.18</v>
      </c>
      <c r="H3270" s="20">
        <v>46960.82</v>
      </c>
    </row>
    <row r="3271" spans="1:8" x14ac:dyDescent="0.25">
      <c r="A3271" s="18" t="s">
        <v>0</v>
      </c>
      <c r="B3271" s="17" t="s">
        <v>38</v>
      </c>
      <c r="C3271" s="17" t="s">
        <v>0</v>
      </c>
      <c r="D3271" s="17" t="s">
        <v>0</v>
      </c>
      <c r="E3271" s="17" t="s">
        <v>0</v>
      </c>
      <c r="F3271" s="19">
        <f>F3270+F3269+F3268</f>
        <v>3385000</v>
      </c>
      <c r="G3271" s="19">
        <f>G3270+G3269+G3268</f>
        <v>2273669.4900000002</v>
      </c>
      <c r="H3271" s="20">
        <f>H3270+H3269+H3268</f>
        <v>1111330.51</v>
      </c>
    </row>
    <row r="3272" spans="1:8" x14ac:dyDescent="0.25">
      <c r="A3272" s="18" t="s">
        <v>0</v>
      </c>
      <c r="B3272" s="17" t="s">
        <v>42</v>
      </c>
      <c r="C3272" s="17" t="s">
        <v>0</v>
      </c>
      <c r="D3272" s="17" t="s">
        <v>0</v>
      </c>
      <c r="E3272" s="17" t="s">
        <v>0</v>
      </c>
      <c r="F3272" s="19">
        <f>0</f>
        <v>0</v>
      </c>
      <c r="G3272" s="19">
        <f>0</f>
        <v>0</v>
      </c>
      <c r="H3272" s="20">
        <f>0</f>
        <v>0</v>
      </c>
    </row>
    <row r="3273" spans="1:8" x14ac:dyDescent="0.25">
      <c r="A3273" s="18" t="s">
        <v>0</v>
      </c>
      <c r="B3273" s="17" t="s">
        <v>43</v>
      </c>
      <c r="C3273" s="17" t="s">
        <v>0</v>
      </c>
      <c r="D3273" s="17" t="s">
        <v>0</v>
      </c>
      <c r="E3273" s="17" t="s">
        <v>0</v>
      </c>
      <c r="F3273" s="19">
        <f>F3272-F3271</f>
        <v>-3385000</v>
      </c>
      <c r="G3273" s="19">
        <f>G3272-G3271</f>
        <v>-2273669.4900000002</v>
      </c>
      <c r="H3273" s="20">
        <f>H3272-H3271</f>
        <v>-1111330.51</v>
      </c>
    </row>
    <row r="3274" spans="1:8" x14ac:dyDescent="0.25">
      <c r="A3274" s="12" t="s">
        <v>3775</v>
      </c>
      <c r="B3274" s="13" t="s">
        <v>3776</v>
      </c>
      <c r="C3274" s="13" t="s">
        <v>0</v>
      </c>
      <c r="D3274" s="13" t="s">
        <v>0</v>
      </c>
      <c r="E3274" s="13" t="s">
        <v>0</v>
      </c>
      <c r="F3274" s="8"/>
      <c r="G3274" s="8"/>
      <c r="H3274" s="9"/>
    </row>
    <row r="3275" spans="1:8" x14ac:dyDescent="0.25">
      <c r="A3275" s="14" t="s">
        <v>3777</v>
      </c>
      <c r="B3275" s="15" t="s">
        <v>3778</v>
      </c>
      <c r="C3275" s="15" t="s">
        <v>0</v>
      </c>
      <c r="D3275" s="15" t="s">
        <v>0</v>
      </c>
      <c r="E3275" s="15" t="s">
        <v>0</v>
      </c>
      <c r="F3275" s="8"/>
      <c r="G3275" s="8"/>
      <c r="H3275" s="9"/>
    </row>
    <row r="3276" spans="1:8" x14ac:dyDescent="0.25">
      <c r="A3276" s="16" t="s">
        <v>3779</v>
      </c>
      <c r="B3276" s="17" t="s">
        <v>3778</v>
      </c>
      <c r="C3276" s="17" t="s">
        <v>0</v>
      </c>
      <c r="D3276" s="17" t="s">
        <v>0</v>
      </c>
      <c r="E3276" s="17" t="s">
        <v>0</v>
      </c>
      <c r="F3276" s="8"/>
      <c r="G3276" s="8"/>
      <c r="H3276" s="9"/>
    </row>
    <row r="3277" spans="1:8" x14ac:dyDescent="0.25">
      <c r="A3277" s="18" t="s">
        <v>3780</v>
      </c>
      <c r="B3277" s="17" t="s">
        <v>3781</v>
      </c>
      <c r="C3277" s="17" t="s">
        <v>1245</v>
      </c>
      <c r="D3277" s="17" t="s">
        <v>4405</v>
      </c>
      <c r="E3277" s="17" t="s">
        <v>4421</v>
      </c>
      <c r="F3277" s="19">
        <v>81500</v>
      </c>
      <c r="G3277" s="19">
        <v>81418</v>
      </c>
      <c r="H3277" s="20">
        <v>82</v>
      </c>
    </row>
    <row r="3278" spans="1:8" x14ac:dyDescent="0.25">
      <c r="A3278" s="18" t="s">
        <v>3782</v>
      </c>
      <c r="B3278" s="17" t="s">
        <v>3783</v>
      </c>
      <c r="C3278" s="17" t="s">
        <v>1828</v>
      </c>
      <c r="D3278" s="17" t="s">
        <v>4405</v>
      </c>
      <c r="E3278" s="17" t="s">
        <v>4421</v>
      </c>
      <c r="F3278" s="19">
        <v>4200</v>
      </c>
      <c r="G3278" s="19">
        <v>3582</v>
      </c>
      <c r="H3278" s="20">
        <v>618</v>
      </c>
    </row>
    <row r="3279" spans="1:8" x14ac:dyDescent="0.25">
      <c r="A3279" s="18" t="s">
        <v>0</v>
      </c>
      <c r="B3279" s="17" t="s">
        <v>38</v>
      </c>
      <c r="C3279" s="17" t="s">
        <v>0</v>
      </c>
      <c r="D3279" s="17" t="s">
        <v>0</v>
      </c>
      <c r="E3279" s="17" t="s">
        <v>0</v>
      </c>
      <c r="F3279" s="19">
        <f>F3278+F3277</f>
        <v>85700</v>
      </c>
      <c r="G3279" s="19">
        <f>G3278+G3277</f>
        <v>85000</v>
      </c>
      <c r="H3279" s="20">
        <f>H3278+H3277</f>
        <v>700</v>
      </c>
    </row>
    <row r="3280" spans="1:8" x14ac:dyDescent="0.25">
      <c r="A3280" s="18" t="s">
        <v>0</v>
      </c>
      <c r="B3280" s="17" t="s">
        <v>42</v>
      </c>
      <c r="C3280" s="17" t="s">
        <v>0</v>
      </c>
      <c r="D3280" s="17" t="s">
        <v>0</v>
      </c>
      <c r="E3280" s="17" t="s">
        <v>0</v>
      </c>
      <c r="F3280" s="19">
        <f>0</f>
        <v>0</v>
      </c>
      <c r="G3280" s="19">
        <f>0</f>
        <v>0</v>
      </c>
      <c r="H3280" s="20">
        <f>0</f>
        <v>0</v>
      </c>
    </row>
    <row r="3281" spans="1:8" x14ac:dyDescent="0.25">
      <c r="A3281" s="18" t="s">
        <v>0</v>
      </c>
      <c r="B3281" s="17" t="s">
        <v>43</v>
      </c>
      <c r="C3281" s="17" t="s">
        <v>0</v>
      </c>
      <c r="D3281" s="17" t="s">
        <v>0</v>
      </c>
      <c r="E3281" s="17" t="s">
        <v>0</v>
      </c>
      <c r="F3281" s="19">
        <f>F3280-F3279</f>
        <v>-85700</v>
      </c>
      <c r="G3281" s="19">
        <f>G3280-G3279</f>
        <v>-85000</v>
      </c>
      <c r="H3281" s="20">
        <f>H3280-H3279</f>
        <v>-700</v>
      </c>
    </row>
    <row r="3282" spans="1:8" x14ac:dyDescent="0.25">
      <c r="A3282" s="14" t="s">
        <v>3784</v>
      </c>
      <c r="B3282" s="15" t="s">
        <v>3785</v>
      </c>
      <c r="C3282" s="15" t="s">
        <v>0</v>
      </c>
      <c r="D3282" s="15" t="s">
        <v>0</v>
      </c>
      <c r="E3282" s="15" t="s">
        <v>0</v>
      </c>
      <c r="F3282" s="8"/>
      <c r="G3282" s="8"/>
      <c r="H3282" s="9"/>
    </row>
    <row r="3283" spans="1:8" x14ac:dyDescent="0.25">
      <c r="A3283" s="16" t="s">
        <v>3786</v>
      </c>
      <c r="B3283" s="17" t="s">
        <v>3785</v>
      </c>
      <c r="C3283" s="17" t="s">
        <v>0</v>
      </c>
      <c r="D3283" s="17" t="s">
        <v>0</v>
      </c>
      <c r="E3283" s="17" t="s">
        <v>0</v>
      </c>
      <c r="F3283" s="8"/>
      <c r="G3283" s="8"/>
      <c r="H3283" s="9"/>
    </row>
    <row r="3284" spans="1:8" x14ac:dyDescent="0.25">
      <c r="A3284" s="18" t="s">
        <v>3787</v>
      </c>
      <c r="B3284" s="17" t="s">
        <v>3788</v>
      </c>
      <c r="C3284" s="17" t="s">
        <v>243</v>
      </c>
      <c r="D3284" s="17" t="s">
        <v>4405</v>
      </c>
      <c r="E3284" s="17" t="s">
        <v>4421</v>
      </c>
      <c r="F3284" s="19">
        <v>170000</v>
      </c>
      <c r="G3284" s="19">
        <v>130650</v>
      </c>
      <c r="H3284" s="20">
        <v>39350</v>
      </c>
    </row>
    <row r="3285" spans="1:8" x14ac:dyDescent="0.25">
      <c r="A3285" s="18" t="s">
        <v>3789</v>
      </c>
      <c r="B3285" s="17" t="s">
        <v>3790</v>
      </c>
      <c r="C3285" s="17" t="s">
        <v>1828</v>
      </c>
      <c r="D3285" s="17" t="s">
        <v>4405</v>
      </c>
      <c r="E3285" s="17" t="s">
        <v>4421</v>
      </c>
      <c r="F3285" s="19">
        <v>1800000</v>
      </c>
      <c r="G3285" s="19">
        <v>1530000</v>
      </c>
      <c r="H3285" s="20">
        <v>270000</v>
      </c>
    </row>
    <row r="3286" spans="1:8" x14ac:dyDescent="0.25">
      <c r="A3286" s="18" t="s">
        <v>3791</v>
      </c>
      <c r="B3286" s="17" t="s">
        <v>3792</v>
      </c>
      <c r="C3286" s="17" t="s">
        <v>19</v>
      </c>
      <c r="D3286" s="17" t="s">
        <v>4408</v>
      </c>
      <c r="E3286" s="17" t="s">
        <v>4421</v>
      </c>
      <c r="F3286" s="19">
        <v>297300</v>
      </c>
      <c r="G3286" s="19">
        <v>11412.84</v>
      </c>
      <c r="H3286" s="20">
        <v>285887.15999999997</v>
      </c>
    </row>
    <row r="3287" spans="1:8" x14ac:dyDescent="0.25">
      <c r="A3287" s="18" t="s">
        <v>0</v>
      </c>
      <c r="B3287" s="17" t="s">
        <v>38</v>
      </c>
      <c r="C3287" s="17" t="s">
        <v>0</v>
      </c>
      <c r="D3287" s="17" t="s">
        <v>0</v>
      </c>
      <c r="E3287" s="17" t="s">
        <v>0</v>
      </c>
      <c r="F3287" s="19">
        <f>F3286+F3285+F3284</f>
        <v>2267300</v>
      </c>
      <c r="G3287" s="19">
        <f>G3286+G3285+G3284</f>
        <v>1672062.84</v>
      </c>
      <c r="H3287" s="20">
        <f>H3286+H3285+H3284</f>
        <v>595237.15999999992</v>
      </c>
    </row>
    <row r="3288" spans="1:8" x14ac:dyDescent="0.25">
      <c r="A3288" s="18" t="s">
        <v>3793</v>
      </c>
      <c r="B3288" s="17" t="s">
        <v>372</v>
      </c>
      <c r="C3288" s="17" t="s">
        <v>373</v>
      </c>
      <c r="D3288" s="17" t="s">
        <v>4408</v>
      </c>
      <c r="E3288" s="17" t="s">
        <v>4421</v>
      </c>
      <c r="F3288" s="19">
        <v>100</v>
      </c>
      <c r="G3288" s="19">
        <v>0</v>
      </c>
      <c r="H3288" s="20">
        <v>100</v>
      </c>
    </row>
    <row r="3289" spans="1:8" x14ac:dyDescent="0.25">
      <c r="A3289" s="18" t="s">
        <v>0</v>
      </c>
      <c r="B3289" s="17" t="s">
        <v>42</v>
      </c>
      <c r="C3289" s="17" t="s">
        <v>0</v>
      </c>
      <c r="D3289" s="17" t="s">
        <v>0</v>
      </c>
      <c r="E3289" s="17" t="s">
        <v>0</v>
      </c>
      <c r="F3289" s="19">
        <f>F3288</f>
        <v>100</v>
      </c>
      <c r="G3289" s="19">
        <f>G3288</f>
        <v>0</v>
      </c>
      <c r="H3289" s="20">
        <f>H3288</f>
        <v>100</v>
      </c>
    </row>
    <row r="3290" spans="1:8" x14ac:dyDescent="0.25">
      <c r="A3290" s="18" t="s">
        <v>0</v>
      </c>
      <c r="B3290" s="17" t="s">
        <v>43</v>
      </c>
      <c r="C3290" s="17" t="s">
        <v>0</v>
      </c>
      <c r="D3290" s="17" t="s">
        <v>0</v>
      </c>
      <c r="E3290" s="17" t="s">
        <v>0</v>
      </c>
      <c r="F3290" s="19">
        <f>F3289-F3288</f>
        <v>0</v>
      </c>
      <c r="G3290" s="19">
        <f>G3289-G3288</f>
        <v>0</v>
      </c>
      <c r="H3290" s="20">
        <f>H3289-H3288</f>
        <v>0</v>
      </c>
    </row>
    <row r="3291" spans="1:8" x14ac:dyDescent="0.25">
      <c r="A3291" s="16" t="s">
        <v>3794</v>
      </c>
      <c r="B3291" s="17" t="s">
        <v>3795</v>
      </c>
      <c r="C3291" s="17" t="s">
        <v>0</v>
      </c>
      <c r="D3291" s="17" t="s">
        <v>0</v>
      </c>
      <c r="E3291" s="17" t="s">
        <v>0</v>
      </c>
      <c r="F3291" s="8"/>
      <c r="G3291" s="8"/>
      <c r="H3291" s="9"/>
    </row>
    <row r="3292" spans="1:8" x14ac:dyDescent="0.25">
      <c r="A3292" s="18" t="s">
        <v>3796</v>
      </c>
      <c r="B3292" s="17" t="s">
        <v>3797</v>
      </c>
      <c r="C3292" s="17" t="s">
        <v>250</v>
      </c>
      <c r="D3292" s="17" t="s">
        <v>4405</v>
      </c>
      <c r="E3292" s="17" t="s">
        <v>4442</v>
      </c>
      <c r="F3292" s="19">
        <v>171700</v>
      </c>
      <c r="G3292" s="19">
        <v>0</v>
      </c>
      <c r="H3292" s="20">
        <v>171700</v>
      </c>
    </row>
    <row r="3293" spans="1:8" x14ac:dyDescent="0.25">
      <c r="A3293" s="18" t="s">
        <v>3798</v>
      </c>
      <c r="B3293" s="17" t="s">
        <v>3799</v>
      </c>
      <c r="C3293" s="17" t="s">
        <v>3278</v>
      </c>
      <c r="D3293" s="17" t="s">
        <v>4405</v>
      </c>
      <c r="E3293" s="17" t="s">
        <v>4442</v>
      </c>
      <c r="F3293" s="19">
        <v>171700</v>
      </c>
      <c r="G3293" s="19">
        <v>575153.99</v>
      </c>
      <c r="H3293" s="20">
        <v>-403453.99</v>
      </c>
    </row>
    <row r="3294" spans="1:8" x14ac:dyDescent="0.25">
      <c r="A3294" s="18" t="s">
        <v>0</v>
      </c>
      <c r="B3294" s="17" t="s">
        <v>38</v>
      </c>
      <c r="C3294" s="17" t="s">
        <v>0</v>
      </c>
      <c r="D3294" s="17" t="s">
        <v>0</v>
      </c>
      <c r="E3294" s="17" t="s">
        <v>0</v>
      </c>
      <c r="F3294" s="19">
        <f>F3293+F3292</f>
        <v>343400</v>
      </c>
      <c r="G3294" s="19">
        <f>G3293+G3292</f>
        <v>575153.99</v>
      </c>
      <c r="H3294" s="20">
        <f>H3293+H3292</f>
        <v>-231753.99</v>
      </c>
    </row>
    <row r="3295" spans="1:8" x14ac:dyDescent="0.25">
      <c r="A3295" s="18" t="s">
        <v>0</v>
      </c>
      <c r="B3295" s="17" t="s">
        <v>42</v>
      </c>
      <c r="C3295" s="17" t="s">
        <v>0</v>
      </c>
      <c r="D3295" s="17" t="s">
        <v>0</v>
      </c>
      <c r="E3295" s="17" t="s">
        <v>0</v>
      </c>
      <c r="F3295" s="19">
        <f>0</f>
        <v>0</v>
      </c>
      <c r="G3295" s="19">
        <f>0</f>
        <v>0</v>
      </c>
      <c r="H3295" s="20">
        <f>0</f>
        <v>0</v>
      </c>
    </row>
    <row r="3296" spans="1:8" x14ac:dyDescent="0.25">
      <c r="A3296" s="18" t="s">
        <v>0</v>
      </c>
      <c r="B3296" s="17" t="s">
        <v>43</v>
      </c>
      <c r="C3296" s="17" t="s">
        <v>0</v>
      </c>
      <c r="D3296" s="17" t="s">
        <v>0</v>
      </c>
      <c r="E3296" s="17" t="s">
        <v>0</v>
      </c>
      <c r="F3296" s="19">
        <f>F3295-F3294</f>
        <v>-343400</v>
      </c>
      <c r="G3296" s="19">
        <f>G3295-G3294</f>
        <v>-575153.99</v>
      </c>
      <c r="H3296" s="20">
        <f>H3295-H3294</f>
        <v>231753.99</v>
      </c>
    </row>
    <row r="3297" spans="1:8" x14ac:dyDescent="0.25">
      <c r="A3297" s="12" t="s">
        <v>3800</v>
      </c>
      <c r="B3297" s="13" t="s">
        <v>3801</v>
      </c>
      <c r="C3297" s="13" t="s">
        <v>0</v>
      </c>
      <c r="D3297" s="13" t="s">
        <v>0</v>
      </c>
      <c r="E3297" s="13" t="s">
        <v>0</v>
      </c>
      <c r="F3297" s="8"/>
      <c r="G3297" s="8"/>
      <c r="H3297" s="9"/>
    </row>
    <row r="3298" spans="1:8" x14ac:dyDescent="0.25">
      <c r="A3298" s="14" t="s">
        <v>3802</v>
      </c>
      <c r="B3298" s="15" t="s">
        <v>3652</v>
      </c>
      <c r="C3298" s="15" t="s">
        <v>0</v>
      </c>
      <c r="D3298" s="15" t="s">
        <v>0</v>
      </c>
      <c r="E3298" s="15" t="s">
        <v>0</v>
      </c>
      <c r="F3298" s="8"/>
      <c r="G3298" s="8"/>
      <c r="H3298" s="9"/>
    </row>
    <row r="3299" spans="1:8" x14ac:dyDescent="0.25">
      <c r="A3299" s="16" t="s">
        <v>3803</v>
      </c>
      <c r="B3299" s="17" t="s">
        <v>3804</v>
      </c>
      <c r="C3299" s="17" t="s">
        <v>0</v>
      </c>
      <c r="D3299" s="17" t="s">
        <v>0</v>
      </c>
      <c r="E3299" s="17" t="s">
        <v>0</v>
      </c>
      <c r="F3299" s="8"/>
      <c r="G3299" s="8"/>
      <c r="H3299" s="9"/>
    </row>
    <row r="3300" spans="1:8" x14ac:dyDescent="0.25">
      <c r="A3300" s="18" t="s">
        <v>3805</v>
      </c>
      <c r="B3300" s="17" t="s">
        <v>242</v>
      </c>
      <c r="C3300" s="17" t="s">
        <v>243</v>
      </c>
      <c r="D3300" s="17" t="s">
        <v>4409</v>
      </c>
      <c r="E3300" s="17" t="s">
        <v>1073</v>
      </c>
      <c r="F3300" s="19">
        <v>100</v>
      </c>
      <c r="G3300" s="19">
        <v>0</v>
      </c>
      <c r="H3300" s="20">
        <v>100</v>
      </c>
    </row>
    <row r="3301" spans="1:8" x14ac:dyDescent="0.25">
      <c r="A3301" s="18" t="s">
        <v>3806</v>
      </c>
      <c r="B3301" s="17" t="s">
        <v>101</v>
      </c>
      <c r="C3301" s="17" t="s">
        <v>19</v>
      </c>
      <c r="D3301" s="17" t="s">
        <v>4409</v>
      </c>
      <c r="E3301" s="17" t="s">
        <v>1073</v>
      </c>
      <c r="F3301" s="19">
        <v>44900</v>
      </c>
      <c r="G3301" s="19">
        <v>10363.209999999999</v>
      </c>
      <c r="H3301" s="20">
        <v>34536.79</v>
      </c>
    </row>
    <row r="3302" spans="1:8" x14ac:dyDescent="0.25">
      <c r="A3302" s="18" t="s">
        <v>0</v>
      </c>
      <c r="B3302" s="17" t="s">
        <v>38</v>
      </c>
      <c r="C3302" s="17" t="s">
        <v>0</v>
      </c>
      <c r="D3302" s="17" t="s">
        <v>0</v>
      </c>
      <c r="E3302" s="17" t="s">
        <v>0</v>
      </c>
      <c r="F3302" s="19">
        <f>F3301+F3300</f>
        <v>45000</v>
      </c>
      <c r="G3302" s="19">
        <f>G3301+G3300</f>
        <v>10363.209999999999</v>
      </c>
      <c r="H3302" s="20">
        <f>H3301+H3300</f>
        <v>34636.79</v>
      </c>
    </row>
    <row r="3303" spans="1:8" x14ac:dyDescent="0.25">
      <c r="A3303" s="18" t="s">
        <v>0</v>
      </c>
      <c r="B3303" s="17" t="s">
        <v>42</v>
      </c>
      <c r="C3303" s="17" t="s">
        <v>0</v>
      </c>
      <c r="D3303" s="17" t="s">
        <v>0</v>
      </c>
      <c r="E3303" s="17" t="s">
        <v>0</v>
      </c>
      <c r="F3303" s="19">
        <f>0</f>
        <v>0</v>
      </c>
      <c r="G3303" s="19">
        <f>0</f>
        <v>0</v>
      </c>
      <c r="H3303" s="20">
        <f>0</f>
        <v>0</v>
      </c>
    </row>
    <row r="3304" spans="1:8" x14ac:dyDescent="0.25">
      <c r="A3304" s="18" t="s">
        <v>0</v>
      </c>
      <c r="B3304" s="17" t="s">
        <v>43</v>
      </c>
      <c r="C3304" s="17" t="s">
        <v>0</v>
      </c>
      <c r="D3304" s="17" t="s">
        <v>0</v>
      </c>
      <c r="E3304" s="17" t="s">
        <v>0</v>
      </c>
      <c r="F3304" s="19">
        <f>F3303-F3302</f>
        <v>-45000</v>
      </c>
      <c r="G3304" s="19">
        <f>G3303-G3302</f>
        <v>-10363.209999999999</v>
      </c>
      <c r="H3304" s="20">
        <f>H3303-H3302</f>
        <v>-34636.79</v>
      </c>
    </row>
    <row r="3305" spans="1:8" x14ac:dyDescent="0.25">
      <c r="A3305" s="14" t="s">
        <v>3807</v>
      </c>
      <c r="B3305" s="15" t="s">
        <v>3808</v>
      </c>
      <c r="C3305" s="15" t="s">
        <v>0</v>
      </c>
      <c r="D3305" s="15" t="s">
        <v>0</v>
      </c>
      <c r="E3305" s="15" t="s">
        <v>0</v>
      </c>
      <c r="F3305" s="8"/>
      <c r="G3305" s="8"/>
      <c r="H3305" s="9"/>
    </row>
    <row r="3306" spans="1:8" x14ac:dyDescent="0.25">
      <c r="A3306" s="16" t="s">
        <v>3809</v>
      </c>
      <c r="B3306" s="17" t="s">
        <v>3571</v>
      </c>
      <c r="C3306" s="17" t="s">
        <v>0</v>
      </c>
      <c r="D3306" s="17" t="s">
        <v>0</v>
      </c>
      <c r="E3306" s="17" t="s">
        <v>0</v>
      </c>
      <c r="F3306" s="8"/>
      <c r="G3306" s="8"/>
      <c r="H3306" s="9"/>
    </row>
    <row r="3307" spans="1:8" x14ac:dyDescent="0.25">
      <c r="A3307" s="18" t="s">
        <v>3810</v>
      </c>
      <c r="B3307" s="17" t="s">
        <v>3811</v>
      </c>
      <c r="C3307" s="17" t="s">
        <v>243</v>
      </c>
      <c r="D3307" s="17" t="s">
        <v>4410</v>
      </c>
      <c r="E3307" s="17" t="s">
        <v>4421</v>
      </c>
      <c r="F3307" s="19">
        <v>100</v>
      </c>
      <c r="G3307" s="19">
        <v>0</v>
      </c>
      <c r="H3307" s="20">
        <v>100</v>
      </c>
    </row>
    <row r="3308" spans="1:8" x14ac:dyDescent="0.25">
      <c r="A3308" s="18" t="s">
        <v>3812</v>
      </c>
      <c r="B3308" s="17" t="s">
        <v>3813</v>
      </c>
      <c r="C3308" s="17" t="s">
        <v>1828</v>
      </c>
      <c r="D3308" s="17" t="s">
        <v>4410</v>
      </c>
      <c r="E3308" s="17" t="s">
        <v>4421</v>
      </c>
      <c r="F3308" s="19">
        <v>4000000</v>
      </c>
      <c r="G3308" s="19">
        <v>3396000</v>
      </c>
      <c r="H3308" s="20">
        <v>604000</v>
      </c>
    </row>
    <row r="3309" spans="1:8" x14ac:dyDescent="0.25">
      <c r="A3309" s="18" t="s">
        <v>3814</v>
      </c>
      <c r="B3309" s="17" t="s">
        <v>3815</v>
      </c>
      <c r="C3309" s="17" t="s">
        <v>1828</v>
      </c>
      <c r="D3309" s="17" t="s">
        <v>4410</v>
      </c>
      <c r="E3309" s="17" t="s">
        <v>4421</v>
      </c>
      <c r="F3309" s="19">
        <v>100000</v>
      </c>
      <c r="G3309" s="19">
        <v>0</v>
      </c>
      <c r="H3309" s="20">
        <v>100000</v>
      </c>
    </row>
    <row r="3310" spans="1:8" x14ac:dyDescent="0.25">
      <c r="A3310" s="18" t="s">
        <v>3816</v>
      </c>
      <c r="B3310" s="17" t="s">
        <v>3817</v>
      </c>
      <c r="C3310" s="17" t="s">
        <v>1828</v>
      </c>
      <c r="D3310" s="17" t="s">
        <v>4410</v>
      </c>
      <c r="E3310" s="17" t="s">
        <v>4421</v>
      </c>
      <c r="F3310" s="19">
        <v>100000</v>
      </c>
      <c r="G3310" s="19">
        <v>0</v>
      </c>
      <c r="H3310" s="20">
        <v>100000</v>
      </c>
    </row>
    <row r="3311" spans="1:8" x14ac:dyDescent="0.25">
      <c r="A3311" s="18" t="s">
        <v>0</v>
      </c>
      <c r="B3311" s="17" t="s">
        <v>38</v>
      </c>
      <c r="C3311" s="17" t="s">
        <v>0</v>
      </c>
      <c r="D3311" s="17" t="s">
        <v>0</v>
      </c>
      <c r="E3311" s="17" t="s">
        <v>0</v>
      </c>
      <c r="F3311" s="19">
        <f>F3310+F3309+F3308+F3307</f>
        <v>4200100</v>
      </c>
      <c r="G3311" s="19">
        <f>G3310+G3309+G3308+G3307</f>
        <v>3396000</v>
      </c>
      <c r="H3311" s="20">
        <f>H3310+H3309+H3308+H3307</f>
        <v>804100</v>
      </c>
    </row>
    <row r="3312" spans="1:8" x14ac:dyDescent="0.25">
      <c r="A3312" s="18" t="s">
        <v>0</v>
      </c>
      <c r="B3312" s="17" t="s">
        <v>42</v>
      </c>
      <c r="C3312" s="17" t="s">
        <v>0</v>
      </c>
      <c r="D3312" s="17" t="s">
        <v>0</v>
      </c>
      <c r="E3312" s="17" t="s">
        <v>0</v>
      </c>
      <c r="F3312" s="19">
        <f>0</f>
        <v>0</v>
      </c>
      <c r="G3312" s="19">
        <f>0</f>
        <v>0</v>
      </c>
      <c r="H3312" s="20">
        <f>0</f>
        <v>0</v>
      </c>
    </row>
    <row r="3313" spans="1:8" x14ac:dyDescent="0.25">
      <c r="A3313" s="18" t="s">
        <v>0</v>
      </c>
      <c r="B3313" s="17" t="s">
        <v>43</v>
      </c>
      <c r="C3313" s="17" t="s">
        <v>0</v>
      </c>
      <c r="D3313" s="17" t="s">
        <v>0</v>
      </c>
      <c r="E3313" s="17" t="s">
        <v>0</v>
      </c>
      <c r="F3313" s="19">
        <f>F3312-F3311</f>
        <v>-4200100</v>
      </c>
      <c r="G3313" s="19">
        <f>G3312-G3311</f>
        <v>-3396000</v>
      </c>
      <c r="H3313" s="20">
        <f>H3312-H3311</f>
        <v>-804100</v>
      </c>
    </row>
    <row r="3314" spans="1:8" x14ac:dyDescent="0.25">
      <c r="A3314" s="16" t="s">
        <v>3818</v>
      </c>
      <c r="B3314" s="17" t="s">
        <v>3819</v>
      </c>
      <c r="C3314" s="17" t="s">
        <v>0</v>
      </c>
      <c r="D3314" s="17" t="s">
        <v>0</v>
      </c>
      <c r="E3314" s="17" t="s">
        <v>0</v>
      </c>
      <c r="F3314" s="8"/>
      <c r="G3314" s="8"/>
      <c r="H3314" s="9"/>
    </row>
    <row r="3315" spans="1:8" x14ac:dyDescent="0.25">
      <c r="A3315" s="18" t="s">
        <v>3820</v>
      </c>
      <c r="B3315" s="17" t="s">
        <v>3821</v>
      </c>
      <c r="C3315" s="17" t="s">
        <v>48</v>
      </c>
      <c r="D3315" s="17" t="s">
        <v>4405</v>
      </c>
      <c r="E3315" s="17" t="s">
        <v>4443</v>
      </c>
      <c r="F3315" s="19">
        <v>137300</v>
      </c>
      <c r="G3315" s="19">
        <v>432230.37</v>
      </c>
      <c r="H3315" s="20">
        <v>-294930.37</v>
      </c>
    </row>
    <row r="3316" spans="1:8" x14ac:dyDescent="0.25">
      <c r="A3316" s="18" t="s">
        <v>3822</v>
      </c>
      <c r="B3316" s="17" t="s">
        <v>3821</v>
      </c>
      <c r="C3316" s="17" t="s">
        <v>48</v>
      </c>
      <c r="D3316" s="17" t="s">
        <v>4405</v>
      </c>
      <c r="E3316" s="17" t="s">
        <v>4443</v>
      </c>
      <c r="F3316" s="19">
        <v>100</v>
      </c>
      <c r="G3316" s="19">
        <v>0</v>
      </c>
      <c r="H3316" s="20">
        <v>100</v>
      </c>
    </row>
    <row r="3317" spans="1:8" x14ac:dyDescent="0.25">
      <c r="A3317" s="18" t="s">
        <v>3823</v>
      </c>
      <c r="B3317" s="17" t="s">
        <v>3821</v>
      </c>
      <c r="C3317" s="17" t="s">
        <v>250</v>
      </c>
      <c r="D3317" s="17" t="s">
        <v>4405</v>
      </c>
      <c r="E3317" s="17" t="s">
        <v>4443</v>
      </c>
      <c r="F3317" s="19">
        <v>137400</v>
      </c>
      <c r="G3317" s="19">
        <v>518566.12</v>
      </c>
      <c r="H3317" s="20">
        <v>-381166.12</v>
      </c>
    </row>
    <row r="3318" spans="1:8" x14ac:dyDescent="0.25">
      <c r="A3318" s="18" t="s">
        <v>3824</v>
      </c>
      <c r="B3318" s="17" t="s">
        <v>3821</v>
      </c>
      <c r="C3318" s="17" t="s">
        <v>475</v>
      </c>
      <c r="D3318" s="17" t="s">
        <v>4405</v>
      </c>
      <c r="E3318" s="17" t="s">
        <v>4443</v>
      </c>
      <c r="F3318" s="19">
        <v>137300</v>
      </c>
      <c r="G3318" s="19">
        <v>125029.43</v>
      </c>
      <c r="H3318" s="20">
        <v>12270.57</v>
      </c>
    </row>
    <row r="3319" spans="1:8" x14ac:dyDescent="0.25">
      <c r="A3319" s="18" t="s">
        <v>3825</v>
      </c>
      <c r="B3319" s="17" t="s">
        <v>3821</v>
      </c>
      <c r="C3319" s="17" t="s">
        <v>243</v>
      </c>
      <c r="D3319" s="17" t="s">
        <v>4405</v>
      </c>
      <c r="E3319" s="17" t="s">
        <v>4443</v>
      </c>
      <c r="F3319" s="19">
        <v>137400</v>
      </c>
      <c r="G3319" s="19">
        <v>17612.55</v>
      </c>
      <c r="H3319" s="20">
        <v>119787.45</v>
      </c>
    </row>
    <row r="3320" spans="1:8" x14ac:dyDescent="0.25">
      <c r="A3320" s="18" t="s">
        <v>3826</v>
      </c>
      <c r="B3320" s="17" t="s">
        <v>3827</v>
      </c>
      <c r="C3320" s="17" t="s">
        <v>1245</v>
      </c>
      <c r="D3320" s="17" t="s">
        <v>4405</v>
      </c>
      <c r="E3320" s="17" t="s">
        <v>4443</v>
      </c>
      <c r="F3320" s="19">
        <v>137300</v>
      </c>
      <c r="G3320" s="19">
        <v>0</v>
      </c>
      <c r="H3320" s="20">
        <v>137300</v>
      </c>
    </row>
    <row r="3321" spans="1:8" x14ac:dyDescent="0.25">
      <c r="A3321" s="18" t="s">
        <v>3828</v>
      </c>
      <c r="B3321" s="17" t="s">
        <v>3827</v>
      </c>
      <c r="C3321" s="17" t="s">
        <v>3278</v>
      </c>
      <c r="D3321" s="17" t="s">
        <v>4405</v>
      </c>
      <c r="E3321" s="17" t="s">
        <v>4443</v>
      </c>
      <c r="F3321" s="19">
        <v>137300</v>
      </c>
      <c r="G3321" s="19">
        <v>0</v>
      </c>
      <c r="H3321" s="20">
        <v>137300</v>
      </c>
    </row>
    <row r="3322" spans="1:8" x14ac:dyDescent="0.25">
      <c r="A3322" s="18" t="s">
        <v>3829</v>
      </c>
      <c r="B3322" s="17" t="s">
        <v>3827</v>
      </c>
      <c r="C3322" s="17" t="s">
        <v>1828</v>
      </c>
      <c r="D3322" s="17" t="s">
        <v>4405</v>
      </c>
      <c r="E3322" s="17" t="s">
        <v>4443</v>
      </c>
      <c r="F3322" s="19">
        <v>137300</v>
      </c>
      <c r="G3322" s="19">
        <v>0</v>
      </c>
      <c r="H3322" s="20">
        <v>137300</v>
      </c>
    </row>
    <row r="3323" spans="1:8" x14ac:dyDescent="0.25">
      <c r="A3323" s="18" t="s">
        <v>3830</v>
      </c>
      <c r="B3323" s="17" t="s">
        <v>3821</v>
      </c>
      <c r="C3323" s="17" t="s">
        <v>1839</v>
      </c>
      <c r="D3323" s="17" t="s">
        <v>4405</v>
      </c>
      <c r="E3323" s="17" t="s">
        <v>4443</v>
      </c>
      <c r="F3323" s="19">
        <v>137300</v>
      </c>
      <c r="G3323" s="19">
        <v>0</v>
      </c>
      <c r="H3323" s="20">
        <v>137300</v>
      </c>
    </row>
    <row r="3324" spans="1:8" x14ac:dyDescent="0.25">
      <c r="A3324" s="18" t="s">
        <v>3831</v>
      </c>
      <c r="B3324" s="17" t="s">
        <v>3832</v>
      </c>
      <c r="C3324" s="17" t="s">
        <v>48</v>
      </c>
      <c r="D3324" s="17" t="s">
        <v>4405</v>
      </c>
      <c r="E3324" s="17" t="s">
        <v>4443</v>
      </c>
      <c r="F3324" s="19">
        <v>100</v>
      </c>
      <c r="G3324" s="19">
        <v>0</v>
      </c>
      <c r="H3324" s="20">
        <v>100</v>
      </c>
    </row>
    <row r="3325" spans="1:8" x14ac:dyDescent="0.25">
      <c r="A3325" s="18" t="s">
        <v>3833</v>
      </c>
      <c r="B3325" s="17" t="s">
        <v>3832</v>
      </c>
      <c r="C3325" s="17" t="s">
        <v>250</v>
      </c>
      <c r="D3325" s="17" t="s">
        <v>4405</v>
      </c>
      <c r="E3325" s="17" t="s">
        <v>4443</v>
      </c>
      <c r="F3325" s="19">
        <v>57400</v>
      </c>
      <c r="G3325" s="19">
        <v>89885.32</v>
      </c>
      <c r="H3325" s="20">
        <v>-32485.32</v>
      </c>
    </row>
    <row r="3326" spans="1:8" x14ac:dyDescent="0.25">
      <c r="A3326" s="18" t="s">
        <v>3834</v>
      </c>
      <c r="B3326" s="17" t="s">
        <v>3832</v>
      </c>
      <c r="C3326" s="17" t="s">
        <v>475</v>
      </c>
      <c r="D3326" s="17" t="s">
        <v>4405</v>
      </c>
      <c r="E3326" s="17" t="s">
        <v>4443</v>
      </c>
      <c r="F3326" s="19">
        <v>57400</v>
      </c>
      <c r="G3326" s="19">
        <v>62000.07</v>
      </c>
      <c r="H3326" s="20">
        <v>-4600.07</v>
      </c>
    </row>
    <row r="3327" spans="1:8" x14ac:dyDescent="0.25">
      <c r="A3327" s="18" t="s">
        <v>3835</v>
      </c>
      <c r="B3327" s="17" t="s">
        <v>3832</v>
      </c>
      <c r="C3327" s="17" t="s">
        <v>243</v>
      </c>
      <c r="D3327" s="17" t="s">
        <v>4405</v>
      </c>
      <c r="E3327" s="17" t="s">
        <v>4443</v>
      </c>
      <c r="F3327" s="19">
        <v>100</v>
      </c>
      <c r="G3327" s="19">
        <v>0</v>
      </c>
      <c r="H3327" s="20">
        <v>100</v>
      </c>
    </row>
    <row r="3328" spans="1:8" x14ac:dyDescent="0.25">
      <c r="A3328" s="18" t="s">
        <v>3836</v>
      </c>
      <c r="B3328" s="17" t="s">
        <v>3837</v>
      </c>
      <c r="C3328" s="17" t="s">
        <v>3278</v>
      </c>
      <c r="D3328" s="17" t="s">
        <v>4405</v>
      </c>
      <c r="E3328" s="17" t="s">
        <v>4443</v>
      </c>
      <c r="F3328" s="19">
        <v>57400</v>
      </c>
      <c r="G3328" s="19">
        <v>0</v>
      </c>
      <c r="H3328" s="20">
        <v>57400</v>
      </c>
    </row>
    <row r="3329" spans="1:8" x14ac:dyDescent="0.25">
      <c r="A3329" s="18" t="s">
        <v>3838</v>
      </c>
      <c r="B3329" s="17" t="s">
        <v>3837</v>
      </c>
      <c r="C3329" s="17" t="s">
        <v>1828</v>
      </c>
      <c r="D3329" s="17" t="s">
        <v>4405</v>
      </c>
      <c r="E3329" s="17" t="s">
        <v>4443</v>
      </c>
      <c r="F3329" s="19">
        <v>57400</v>
      </c>
      <c r="G3329" s="19">
        <v>0</v>
      </c>
      <c r="H3329" s="20">
        <v>57400</v>
      </c>
    </row>
    <row r="3330" spans="1:8" x14ac:dyDescent="0.25">
      <c r="A3330" s="18" t="s">
        <v>3839</v>
      </c>
      <c r="B3330" s="17" t="s">
        <v>3840</v>
      </c>
      <c r="C3330" s="17" t="s">
        <v>250</v>
      </c>
      <c r="D3330" s="17" t="s">
        <v>4405</v>
      </c>
      <c r="E3330" s="17" t="s">
        <v>4443</v>
      </c>
      <c r="F3330" s="19">
        <v>67700</v>
      </c>
      <c r="G3330" s="19">
        <v>164617.98000000001</v>
      </c>
      <c r="H3330" s="20">
        <v>-96917.98</v>
      </c>
    </row>
    <row r="3331" spans="1:8" x14ac:dyDescent="0.25">
      <c r="A3331" s="18" t="s">
        <v>3841</v>
      </c>
      <c r="B3331" s="17" t="s">
        <v>3840</v>
      </c>
      <c r="C3331" s="17" t="s">
        <v>475</v>
      </c>
      <c r="D3331" s="17" t="s">
        <v>4405</v>
      </c>
      <c r="E3331" s="17" t="s">
        <v>4443</v>
      </c>
      <c r="F3331" s="19">
        <v>100</v>
      </c>
      <c r="G3331" s="19">
        <v>0</v>
      </c>
      <c r="H3331" s="20">
        <v>100</v>
      </c>
    </row>
    <row r="3332" spans="1:8" x14ac:dyDescent="0.25">
      <c r="A3332" s="18" t="s">
        <v>3842</v>
      </c>
      <c r="B3332" s="17" t="s">
        <v>3840</v>
      </c>
      <c r="C3332" s="17" t="s">
        <v>243</v>
      </c>
      <c r="D3332" s="17" t="s">
        <v>4405</v>
      </c>
      <c r="E3332" s="17" t="s">
        <v>4443</v>
      </c>
      <c r="F3332" s="19">
        <v>100</v>
      </c>
      <c r="G3332" s="19">
        <v>0</v>
      </c>
      <c r="H3332" s="20">
        <v>100</v>
      </c>
    </row>
    <row r="3333" spans="1:8" x14ac:dyDescent="0.25">
      <c r="A3333" s="18" t="s">
        <v>3843</v>
      </c>
      <c r="B3333" s="17" t="s">
        <v>3844</v>
      </c>
      <c r="C3333" s="17" t="s">
        <v>3278</v>
      </c>
      <c r="D3333" s="17" t="s">
        <v>4405</v>
      </c>
      <c r="E3333" s="17" t="s">
        <v>4443</v>
      </c>
      <c r="F3333" s="19">
        <v>67700</v>
      </c>
      <c r="G3333" s="19">
        <v>0</v>
      </c>
      <c r="H3333" s="20">
        <v>67700</v>
      </c>
    </row>
    <row r="3334" spans="1:8" x14ac:dyDescent="0.25">
      <c r="A3334" s="18" t="s">
        <v>3845</v>
      </c>
      <c r="B3334" s="17" t="s">
        <v>3846</v>
      </c>
      <c r="C3334" s="17" t="s">
        <v>48</v>
      </c>
      <c r="D3334" s="17" t="s">
        <v>4405</v>
      </c>
      <c r="E3334" s="17" t="s">
        <v>4443</v>
      </c>
      <c r="F3334" s="19">
        <v>22000</v>
      </c>
      <c r="G3334" s="19">
        <v>12958.37</v>
      </c>
      <c r="H3334" s="20">
        <v>9041.6299999999992</v>
      </c>
    </row>
    <row r="3335" spans="1:8" x14ac:dyDescent="0.25">
      <c r="A3335" s="18" t="s">
        <v>3847</v>
      </c>
      <c r="B3335" s="17" t="s">
        <v>3846</v>
      </c>
      <c r="C3335" s="17" t="s">
        <v>48</v>
      </c>
      <c r="D3335" s="17" t="s">
        <v>4405</v>
      </c>
      <c r="E3335" s="17" t="s">
        <v>4443</v>
      </c>
      <c r="F3335" s="19">
        <v>22000</v>
      </c>
      <c r="G3335" s="19">
        <v>0</v>
      </c>
      <c r="H3335" s="20">
        <v>22000</v>
      </c>
    </row>
    <row r="3336" spans="1:8" x14ac:dyDescent="0.25">
      <c r="A3336" s="18" t="s">
        <v>3848</v>
      </c>
      <c r="B3336" s="17" t="s">
        <v>3846</v>
      </c>
      <c r="C3336" s="17" t="s">
        <v>250</v>
      </c>
      <c r="D3336" s="17" t="s">
        <v>4405</v>
      </c>
      <c r="E3336" s="17" t="s">
        <v>4443</v>
      </c>
      <c r="F3336" s="19">
        <v>22000</v>
      </c>
      <c r="G3336" s="19">
        <v>70783.19</v>
      </c>
      <c r="H3336" s="20">
        <v>-48783.19</v>
      </c>
    </row>
    <row r="3337" spans="1:8" x14ac:dyDescent="0.25">
      <c r="A3337" s="18" t="s">
        <v>3849</v>
      </c>
      <c r="B3337" s="17" t="s">
        <v>3846</v>
      </c>
      <c r="C3337" s="17" t="s">
        <v>475</v>
      </c>
      <c r="D3337" s="17" t="s">
        <v>4405</v>
      </c>
      <c r="E3337" s="17" t="s">
        <v>4443</v>
      </c>
      <c r="F3337" s="19">
        <v>22000</v>
      </c>
      <c r="G3337" s="19">
        <v>19711.060000000001</v>
      </c>
      <c r="H3337" s="20">
        <v>2288.94</v>
      </c>
    </row>
    <row r="3338" spans="1:8" x14ac:dyDescent="0.25">
      <c r="A3338" s="18" t="s">
        <v>3850</v>
      </c>
      <c r="B3338" s="17" t="s">
        <v>3846</v>
      </c>
      <c r="C3338" s="17" t="s">
        <v>243</v>
      </c>
      <c r="D3338" s="17" t="s">
        <v>4405</v>
      </c>
      <c r="E3338" s="17" t="s">
        <v>4443</v>
      </c>
      <c r="F3338" s="19">
        <v>22000</v>
      </c>
      <c r="G3338" s="19">
        <v>0</v>
      </c>
      <c r="H3338" s="20">
        <v>22000</v>
      </c>
    </row>
    <row r="3339" spans="1:8" x14ac:dyDescent="0.25">
      <c r="A3339" s="18" t="s">
        <v>3851</v>
      </c>
      <c r="B3339" s="17" t="s">
        <v>3852</v>
      </c>
      <c r="C3339" s="17" t="s">
        <v>1245</v>
      </c>
      <c r="D3339" s="17" t="s">
        <v>4405</v>
      </c>
      <c r="E3339" s="17" t="s">
        <v>4443</v>
      </c>
      <c r="F3339" s="19">
        <v>22000</v>
      </c>
      <c r="G3339" s="19">
        <v>0</v>
      </c>
      <c r="H3339" s="20">
        <v>22000</v>
      </c>
    </row>
    <row r="3340" spans="1:8" x14ac:dyDescent="0.25">
      <c r="A3340" s="18" t="s">
        <v>3853</v>
      </c>
      <c r="B3340" s="17" t="s">
        <v>3852</v>
      </c>
      <c r="C3340" s="17" t="s">
        <v>1245</v>
      </c>
      <c r="D3340" s="17" t="s">
        <v>4405</v>
      </c>
      <c r="E3340" s="17" t="s">
        <v>4443</v>
      </c>
      <c r="F3340" s="19">
        <v>22000</v>
      </c>
      <c r="G3340" s="19">
        <v>0</v>
      </c>
      <c r="H3340" s="20">
        <v>22000</v>
      </c>
    </row>
    <row r="3341" spans="1:8" x14ac:dyDescent="0.25">
      <c r="A3341" s="18" t="s">
        <v>3854</v>
      </c>
      <c r="B3341" s="17" t="s">
        <v>3852</v>
      </c>
      <c r="C3341" s="17" t="s">
        <v>3278</v>
      </c>
      <c r="D3341" s="17" t="s">
        <v>4405</v>
      </c>
      <c r="E3341" s="17" t="s">
        <v>4443</v>
      </c>
      <c r="F3341" s="19">
        <v>22000</v>
      </c>
      <c r="G3341" s="19">
        <v>0</v>
      </c>
      <c r="H3341" s="20">
        <v>22000</v>
      </c>
    </row>
    <row r="3342" spans="1:8" x14ac:dyDescent="0.25">
      <c r="A3342" s="18" t="s">
        <v>3855</v>
      </c>
      <c r="B3342" s="17" t="s">
        <v>3852</v>
      </c>
      <c r="C3342" s="17" t="s">
        <v>1828</v>
      </c>
      <c r="D3342" s="17" t="s">
        <v>4405</v>
      </c>
      <c r="E3342" s="17" t="s">
        <v>4443</v>
      </c>
      <c r="F3342" s="19">
        <v>22000</v>
      </c>
      <c r="G3342" s="19">
        <v>0</v>
      </c>
      <c r="H3342" s="20">
        <v>22000</v>
      </c>
    </row>
    <row r="3343" spans="1:8" x14ac:dyDescent="0.25">
      <c r="A3343" s="18" t="s">
        <v>3856</v>
      </c>
      <c r="B3343" s="17" t="s">
        <v>3846</v>
      </c>
      <c r="C3343" s="17" t="s">
        <v>1839</v>
      </c>
      <c r="D3343" s="17" t="s">
        <v>4405</v>
      </c>
      <c r="E3343" s="17" t="s">
        <v>4443</v>
      </c>
      <c r="F3343" s="19">
        <v>22000</v>
      </c>
      <c r="G3343" s="19">
        <v>0</v>
      </c>
      <c r="H3343" s="20">
        <v>22000</v>
      </c>
    </row>
    <row r="3344" spans="1:8" x14ac:dyDescent="0.25">
      <c r="A3344" s="18" t="s">
        <v>3857</v>
      </c>
      <c r="B3344" s="17" t="s">
        <v>3858</v>
      </c>
      <c r="C3344" s="17" t="s">
        <v>250</v>
      </c>
      <c r="D3344" s="17" t="s">
        <v>4405</v>
      </c>
      <c r="E3344" s="17" t="s">
        <v>4443</v>
      </c>
      <c r="F3344" s="19">
        <v>55000</v>
      </c>
      <c r="G3344" s="19">
        <v>19060.759999999998</v>
      </c>
      <c r="H3344" s="20">
        <v>35939.24</v>
      </c>
    </row>
    <row r="3345" spans="1:8" x14ac:dyDescent="0.25">
      <c r="A3345" s="18" t="s">
        <v>3859</v>
      </c>
      <c r="B3345" s="17" t="s">
        <v>3860</v>
      </c>
      <c r="C3345" s="17" t="s">
        <v>3278</v>
      </c>
      <c r="D3345" s="17" t="s">
        <v>4405</v>
      </c>
      <c r="E3345" s="17" t="s">
        <v>4443</v>
      </c>
      <c r="F3345" s="19">
        <v>55000</v>
      </c>
      <c r="G3345" s="19">
        <v>0</v>
      </c>
      <c r="H3345" s="20">
        <v>55000</v>
      </c>
    </row>
    <row r="3346" spans="1:8" x14ac:dyDescent="0.25">
      <c r="A3346" s="18" t="s">
        <v>0</v>
      </c>
      <c r="B3346" s="17" t="s">
        <v>38</v>
      </c>
      <c r="C3346" s="17" t="s">
        <v>0</v>
      </c>
      <c r="D3346" s="17" t="s">
        <v>0</v>
      </c>
      <c r="E3346" s="17" t="s">
        <v>0</v>
      </c>
      <c r="F3346" s="19">
        <f>F3345+F3344+F3343+F3342+F3341+F3340+F3339+F3338+F3337+F3336+F3335+F3334+F3333+F3332+F3331+F3330+F3329+F3328+F3327+F3326+F3325+F3324+F3323+F3322+F3321+F3320+F3319+F3318+F3317+F3316+F3315</f>
        <v>1794100</v>
      </c>
      <c r="G3346" s="19">
        <f>G3345+G3344+G3343+G3342+G3341+G3340+G3339+G3338+G3337+G3336+G3335+G3334+G3333+G3332+G3331+G3330+G3329+G3328+G3327+G3326+G3325+G3324+G3323+G3322+G3321+G3320+G3319+G3318+G3317+G3316+G3315</f>
        <v>1532455.2200000002</v>
      </c>
      <c r="H3346" s="20">
        <f>H3345+H3344+H3343+H3342+H3341+H3340+H3339+H3338+H3337+H3336+H3335+H3334+H3333+H3332+H3331+H3330+H3329+H3328+H3327+H3326+H3325+H3324+H3323+H3322+H3321+H3320+H3319+H3318+H3317+H3316+H3315</f>
        <v>261644.77999999991</v>
      </c>
    </row>
    <row r="3347" spans="1:8" x14ac:dyDescent="0.25">
      <c r="A3347" s="18" t="s">
        <v>0</v>
      </c>
      <c r="B3347" s="17" t="s">
        <v>42</v>
      </c>
      <c r="C3347" s="17" t="s">
        <v>0</v>
      </c>
      <c r="D3347" s="17" t="s">
        <v>0</v>
      </c>
      <c r="E3347" s="17" t="s">
        <v>0</v>
      </c>
      <c r="F3347" s="19">
        <f>0</f>
        <v>0</v>
      </c>
      <c r="G3347" s="19">
        <f>0</f>
        <v>0</v>
      </c>
      <c r="H3347" s="20">
        <f>0</f>
        <v>0</v>
      </c>
    </row>
    <row r="3348" spans="1:8" x14ac:dyDescent="0.25">
      <c r="A3348" s="18" t="s">
        <v>0</v>
      </c>
      <c r="B3348" s="17" t="s">
        <v>43</v>
      </c>
      <c r="C3348" s="17" t="s">
        <v>0</v>
      </c>
      <c r="D3348" s="17" t="s">
        <v>0</v>
      </c>
      <c r="E3348" s="17" t="s">
        <v>0</v>
      </c>
      <c r="F3348" s="19">
        <f>F3347-F3346</f>
        <v>-1794100</v>
      </c>
      <c r="G3348" s="19">
        <f>G3347-G3346</f>
        <v>-1532455.2200000002</v>
      </c>
      <c r="H3348" s="20">
        <f>H3347-H3346</f>
        <v>-261644.77999999991</v>
      </c>
    </row>
    <row r="3349" spans="1:8" x14ac:dyDescent="0.25">
      <c r="A3349" s="16" t="s">
        <v>3861</v>
      </c>
      <c r="B3349" s="17" t="s">
        <v>3862</v>
      </c>
      <c r="C3349" s="17" t="s">
        <v>0</v>
      </c>
      <c r="D3349" s="17" t="s">
        <v>0</v>
      </c>
      <c r="E3349" s="17" t="s">
        <v>0</v>
      </c>
      <c r="F3349" s="8"/>
      <c r="G3349" s="8"/>
      <c r="H3349" s="9"/>
    </row>
    <row r="3350" spans="1:8" x14ac:dyDescent="0.25">
      <c r="A3350" s="18" t="s">
        <v>3863</v>
      </c>
      <c r="B3350" s="17" t="s">
        <v>3864</v>
      </c>
      <c r="C3350" s="17" t="s">
        <v>250</v>
      </c>
      <c r="D3350" s="17" t="s">
        <v>4405</v>
      </c>
      <c r="E3350" s="17" t="s">
        <v>4444</v>
      </c>
      <c r="F3350" s="19">
        <v>74300</v>
      </c>
      <c r="G3350" s="19">
        <v>0</v>
      </c>
      <c r="H3350" s="20">
        <v>74300</v>
      </c>
    </row>
    <row r="3351" spans="1:8" x14ac:dyDescent="0.25">
      <c r="A3351" s="18" t="s">
        <v>3865</v>
      </c>
      <c r="B3351" s="17" t="s">
        <v>3866</v>
      </c>
      <c r="C3351" s="17" t="s">
        <v>3278</v>
      </c>
      <c r="D3351" s="17" t="s">
        <v>4405</v>
      </c>
      <c r="E3351" s="17" t="s">
        <v>4444</v>
      </c>
      <c r="F3351" s="19">
        <v>74200</v>
      </c>
      <c r="G3351" s="19">
        <v>0</v>
      </c>
      <c r="H3351" s="20">
        <v>74200</v>
      </c>
    </row>
    <row r="3352" spans="1:8" x14ac:dyDescent="0.25">
      <c r="A3352" s="18" t="s">
        <v>3867</v>
      </c>
      <c r="B3352" s="17" t="s">
        <v>3868</v>
      </c>
      <c r="C3352" s="17" t="s">
        <v>250</v>
      </c>
      <c r="D3352" s="17" t="s">
        <v>4405</v>
      </c>
      <c r="E3352" s="17" t="s">
        <v>4444</v>
      </c>
      <c r="F3352" s="19">
        <v>29600</v>
      </c>
      <c r="G3352" s="19">
        <v>31573.31</v>
      </c>
      <c r="H3352" s="20">
        <v>-1973.31</v>
      </c>
    </row>
    <row r="3353" spans="1:8" x14ac:dyDescent="0.25">
      <c r="A3353" s="18" t="s">
        <v>3869</v>
      </c>
      <c r="B3353" s="17" t="s">
        <v>3870</v>
      </c>
      <c r="C3353" s="17" t="s">
        <v>3278</v>
      </c>
      <c r="D3353" s="17" t="s">
        <v>4405</v>
      </c>
      <c r="E3353" s="17" t="s">
        <v>4444</v>
      </c>
      <c r="F3353" s="19">
        <v>29500</v>
      </c>
      <c r="G3353" s="19">
        <v>0</v>
      </c>
      <c r="H3353" s="20">
        <v>29500</v>
      </c>
    </row>
    <row r="3354" spans="1:8" x14ac:dyDescent="0.25">
      <c r="A3354" s="18" t="s">
        <v>3871</v>
      </c>
      <c r="B3354" s="17" t="s">
        <v>3872</v>
      </c>
      <c r="C3354" s="17" t="s">
        <v>250</v>
      </c>
      <c r="D3354" s="17" t="s">
        <v>4405</v>
      </c>
      <c r="E3354" s="17" t="s">
        <v>4442</v>
      </c>
      <c r="F3354" s="19">
        <v>61800</v>
      </c>
      <c r="G3354" s="19">
        <v>0</v>
      </c>
      <c r="H3354" s="20">
        <v>61800</v>
      </c>
    </row>
    <row r="3355" spans="1:8" x14ac:dyDescent="0.25">
      <c r="A3355" s="18" t="s">
        <v>3873</v>
      </c>
      <c r="B3355" s="17" t="s">
        <v>3874</v>
      </c>
      <c r="C3355" s="17" t="s">
        <v>3278</v>
      </c>
      <c r="D3355" s="17" t="s">
        <v>4405</v>
      </c>
      <c r="E3355" s="17" t="s">
        <v>4442</v>
      </c>
      <c r="F3355" s="19">
        <v>61700</v>
      </c>
      <c r="G3355" s="19">
        <v>0</v>
      </c>
      <c r="H3355" s="20">
        <v>61700</v>
      </c>
    </row>
    <row r="3356" spans="1:8" x14ac:dyDescent="0.25">
      <c r="A3356" s="18" t="s">
        <v>3875</v>
      </c>
      <c r="B3356" s="17" t="s">
        <v>3876</v>
      </c>
      <c r="C3356" s="17" t="s">
        <v>250</v>
      </c>
      <c r="D3356" s="17" t="s">
        <v>4405</v>
      </c>
      <c r="E3356" s="17" t="s">
        <v>4442</v>
      </c>
      <c r="F3356" s="19">
        <v>131800</v>
      </c>
      <c r="G3356" s="19">
        <v>87840</v>
      </c>
      <c r="H3356" s="20">
        <v>43960</v>
      </c>
    </row>
    <row r="3357" spans="1:8" x14ac:dyDescent="0.25">
      <c r="A3357" s="18" t="s">
        <v>3877</v>
      </c>
      <c r="B3357" s="17" t="s">
        <v>3878</v>
      </c>
      <c r="C3357" s="17" t="s">
        <v>3278</v>
      </c>
      <c r="D3357" s="17" t="s">
        <v>4405</v>
      </c>
      <c r="E3357" s="17" t="s">
        <v>4442</v>
      </c>
      <c r="F3357" s="19">
        <v>131800</v>
      </c>
      <c r="G3357" s="19">
        <v>444332</v>
      </c>
      <c r="H3357" s="20">
        <v>-312532</v>
      </c>
    </row>
    <row r="3358" spans="1:8" x14ac:dyDescent="0.25">
      <c r="A3358" s="18" t="s">
        <v>3879</v>
      </c>
      <c r="B3358" s="17" t="s">
        <v>3880</v>
      </c>
      <c r="C3358" s="17" t="s">
        <v>250</v>
      </c>
      <c r="D3358" s="17" t="s">
        <v>4405</v>
      </c>
      <c r="E3358" s="17" t="s">
        <v>4442</v>
      </c>
      <c r="F3358" s="19">
        <v>80800</v>
      </c>
      <c r="G3358" s="19">
        <v>0</v>
      </c>
      <c r="H3358" s="20">
        <v>80800</v>
      </c>
    </row>
    <row r="3359" spans="1:8" x14ac:dyDescent="0.25">
      <c r="A3359" s="18" t="s">
        <v>3881</v>
      </c>
      <c r="B3359" s="17" t="s">
        <v>3882</v>
      </c>
      <c r="C3359" s="17" t="s">
        <v>3278</v>
      </c>
      <c r="D3359" s="17" t="s">
        <v>4405</v>
      </c>
      <c r="E3359" s="17" t="s">
        <v>4442</v>
      </c>
      <c r="F3359" s="19">
        <v>80700</v>
      </c>
      <c r="G3359" s="19">
        <v>0</v>
      </c>
      <c r="H3359" s="20">
        <v>80700</v>
      </c>
    </row>
    <row r="3360" spans="1:8" x14ac:dyDescent="0.25">
      <c r="A3360" s="18" t="s">
        <v>3883</v>
      </c>
      <c r="B3360" s="17" t="s">
        <v>3884</v>
      </c>
      <c r="C3360" s="17" t="s">
        <v>250</v>
      </c>
      <c r="D3360" s="17" t="s">
        <v>4405</v>
      </c>
      <c r="E3360" s="17" t="s">
        <v>4442</v>
      </c>
      <c r="F3360" s="19">
        <v>18900</v>
      </c>
      <c r="G3360" s="19">
        <v>0</v>
      </c>
      <c r="H3360" s="20">
        <v>18900</v>
      </c>
    </row>
    <row r="3361" spans="1:8" x14ac:dyDescent="0.25">
      <c r="A3361" s="18" t="s">
        <v>3885</v>
      </c>
      <c r="B3361" s="17" t="s">
        <v>3886</v>
      </c>
      <c r="C3361" s="17" t="s">
        <v>3278</v>
      </c>
      <c r="D3361" s="17" t="s">
        <v>4405</v>
      </c>
      <c r="E3361" s="17" t="s">
        <v>4442</v>
      </c>
      <c r="F3361" s="19">
        <v>18800</v>
      </c>
      <c r="G3361" s="19">
        <v>0</v>
      </c>
      <c r="H3361" s="20">
        <v>18800</v>
      </c>
    </row>
    <row r="3362" spans="1:8" x14ac:dyDescent="0.25">
      <c r="A3362" s="18" t="s">
        <v>3887</v>
      </c>
      <c r="B3362" s="17" t="s">
        <v>3888</v>
      </c>
      <c r="C3362" s="17" t="s">
        <v>48</v>
      </c>
      <c r="D3362" s="17" t="s">
        <v>4405</v>
      </c>
      <c r="E3362" s="17" t="s">
        <v>4443</v>
      </c>
      <c r="F3362" s="19">
        <v>80900</v>
      </c>
      <c r="G3362" s="19">
        <v>63783</v>
      </c>
      <c r="H3362" s="20">
        <v>17117</v>
      </c>
    </row>
    <row r="3363" spans="1:8" x14ac:dyDescent="0.25">
      <c r="A3363" s="18" t="s">
        <v>3889</v>
      </c>
      <c r="B3363" s="17" t="s">
        <v>3890</v>
      </c>
      <c r="C3363" s="17" t="s">
        <v>250</v>
      </c>
      <c r="D3363" s="17" t="s">
        <v>4405</v>
      </c>
      <c r="E3363" s="17" t="s">
        <v>4443</v>
      </c>
      <c r="F3363" s="19">
        <v>257500</v>
      </c>
      <c r="G3363" s="19">
        <v>257833.24</v>
      </c>
      <c r="H3363" s="20">
        <v>-333.24</v>
      </c>
    </row>
    <row r="3364" spans="1:8" x14ac:dyDescent="0.25">
      <c r="A3364" s="18" t="s">
        <v>3891</v>
      </c>
      <c r="B3364" s="17" t="s">
        <v>3892</v>
      </c>
      <c r="C3364" s="17" t="s">
        <v>48</v>
      </c>
      <c r="D3364" s="17" t="s">
        <v>4405</v>
      </c>
      <c r="E3364" s="17" t="s">
        <v>4443</v>
      </c>
      <c r="F3364" s="19">
        <v>100</v>
      </c>
      <c r="G3364" s="19">
        <v>0</v>
      </c>
      <c r="H3364" s="20">
        <v>100</v>
      </c>
    </row>
    <row r="3365" spans="1:8" x14ac:dyDescent="0.25">
      <c r="A3365" s="18" t="s">
        <v>3893</v>
      </c>
      <c r="B3365" s="17" t="s">
        <v>3894</v>
      </c>
      <c r="C3365" s="17" t="s">
        <v>1245</v>
      </c>
      <c r="D3365" s="17" t="s">
        <v>4405</v>
      </c>
      <c r="E3365" s="17" t="s">
        <v>4443</v>
      </c>
      <c r="F3365" s="19">
        <v>100</v>
      </c>
      <c r="G3365" s="19">
        <v>0</v>
      </c>
      <c r="H3365" s="20">
        <v>100</v>
      </c>
    </row>
    <row r="3366" spans="1:8" x14ac:dyDescent="0.25">
      <c r="A3366" s="18" t="s">
        <v>0</v>
      </c>
      <c r="B3366" s="17" t="s">
        <v>38</v>
      </c>
      <c r="C3366" s="17" t="s">
        <v>0</v>
      </c>
      <c r="D3366" s="17" t="s">
        <v>0</v>
      </c>
      <c r="E3366" s="17" t="s">
        <v>0</v>
      </c>
      <c r="F3366" s="19">
        <f>F3365+F3364+F3363+F3362+F3361+F3360+F3359+F3358+F3357+F3356+F3355+F3354+F3353+F3352+F3351+F3350</f>
        <v>1132500</v>
      </c>
      <c r="G3366" s="19">
        <f>G3365+G3364+G3363+G3362+G3361+G3360+G3359+G3358+G3357+G3356+G3355+G3354+G3353+G3352+G3351+G3350</f>
        <v>885361.55</v>
      </c>
      <c r="H3366" s="20">
        <f>H3365+H3364+H3363+H3362+H3361+H3360+H3359+H3358+H3357+H3356+H3355+H3354+H3353+H3352+H3351+H3350</f>
        <v>247138.45</v>
      </c>
    </row>
    <row r="3367" spans="1:8" x14ac:dyDescent="0.25">
      <c r="A3367" s="18" t="s">
        <v>0</v>
      </c>
      <c r="B3367" s="17" t="s">
        <v>42</v>
      </c>
      <c r="C3367" s="17" t="s">
        <v>0</v>
      </c>
      <c r="D3367" s="17" t="s">
        <v>0</v>
      </c>
      <c r="E3367" s="17" t="s">
        <v>0</v>
      </c>
      <c r="F3367" s="19">
        <f>0</f>
        <v>0</v>
      </c>
      <c r="G3367" s="19">
        <f>0</f>
        <v>0</v>
      </c>
      <c r="H3367" s="20">
        <f>0</f>
        <v>0</v>
      </c>
    </row>
    <row r="3368" spans="1:8" x14ac:dyDescent="0.25">
      <c r="A3368" s="18" t="s">
        <v>0</v>
      </c>
      <c r="B3368" s="17" t="s">
        <v>43</v>
      </c>
      <c r="C3368" s="17" t="s">
        <v>0</v>
      </c>
      <c r="D3368" s="17" t="s">
        <v>0</v>
      </c>
      <c r="E3368" s="17" t="s">
        <v>0</v>
      </c>
      <c r="F3368" s="19">
        <f>F3367-F3366</f>
        <v>-1132500</v>
      </c>
      <c r="G3368" s="19">
        <f>G3367-G3366</f>
        <v>-885361.55</v>
      </c>
      <c r="H3368" s="20">
        <f>H3367-H3366</f>
        <v>-247138.45</v>
      </c>
    </row>
    <row r="3369" spans="1:8" x14ac:dyDescent="0.25">
      <c r="A3369" s="16" t="s">
        <v>3895</v>
      </c>
      <c r="B3369" s="17" t="s">
        <v>3896</v>
      </c>
      <c r="C3369" s="17" t="s">
        <v>0</v>
      </c>
      <c r="D3369" s="17" t="s">
        <v>0</v>
      </c>
      <c r="E3369" s="17" t="s">
        <v>0</v>
      </c>
      <c r="F3369" s="8"/>
      <c r="G3369" s="8"/>
      <c r="H3369" s="9"/>
    </row>
    <row r="3370" spans="1:8" x14ac:dyDescent="0.25">
      <c r="A3370" s="18" t="s">
        <v>3897</v>
      </c>
      <c r="B3370" s="17" t="s">
        <v>3898</v>
      </c>
      <c r="C3370" s="17" t="s">
        <v>48</v>
      </c>
      <c r="D3370" s="17" t="s">
        <v>4405</v>
      </c>
      <c r="E3370" s="17" t="s">
        <v>4445</v>
      </c>
      <c r="F3370" s="19">
        <v>304600</v>
      </c>
      <c r="G3370" s="19">
        <v>0</v>
      </c>
      <c r="H3370" s="20">
        <v>304600</v>
      </c>
    </row>
    <row r="3371" spans="1:8" x14ac:dyDescent="0.25">
      <c r="A3371" s="18" t="s">
        <v>3899</v>
      </c>
      <c r="B3371" s="17" t="s">
        <v>3900</v>
      </c>
      <c r="C3371" s="17" t="s">
        <v>48</v>
      </c>
      <c r="D3371" s="17" t="s">
        <v>4405</v>
      </c>
      <c r="E3371" s="17" t="s">
        <v>4445</v>
      </c>
      <c r="F3371" s="19">
        <v>100</v>
      </c>
      <c r="G3371" s="19">
        <v>0</v>
      </c>
      <c r="H3371" s="20">
        <v>100</v>
      </c>
    </row>
    <row r="3372" spans="1:8" x14ac:dyDescent="0.25">
      <c r="A3372" s="18" t="s">
        <v>3901</v>
      </c>
      <c r="B3372" s="17" t="s">
        <v>3898</v>
      </c>
      <c r="C3372" s="17" t="s">
        <v>475</v>
      </c>
      <c r="D3372" s="17" t="s">
        <v>4405</v>
      </c>
      <c r="E3372" s="17" t="s">
        <v>4445</v>
      </c>
      <c r="F3372" s="19">
        <v>304600</v>
      </c>
      <c r="G3372" s="19">
        <v>856868.14</v>
      </c>
      <c r="H3372" s="20">
        <v>-552268.14</v>
      </c>
    </row>
    <row r="3373" spans="1:8" x14ac:dyDescent="0.25">
      <c r="A3373" s="18" t="s">
        <v>3902</v>
      </c>
      <c r="B3373" s="17" t="s">
        <v>3900</v>
      </c>
      <c r="C3373" s="17" t="s">
        <v>475</v>
      </c>
      <c r="D3373" s="17" t="s">
        <v>4405</v>
      </c>
      <c r="E3373" s="17" t="s">
        <v>4445</v>
      </c>
      <c r="F3373" s="19">
        <v>100</v>
      </c>
      <c r="G3373" s="19">
        <v>1265278.78</v>
      </c>
      <c r="H3373" s="20">
        <v>-1265178.78</v>
      </c>
    </row>
    <row r="3374" spans="1:8" x14ac:dyDescent="0.25">
      <c r="A3374" s="18" t="s">
        <v>3903</v>
      </c>
      <c r="B3374" s="17" t="s">
        <v>3904</v>
      </c>
      <c r="C3374" s="17" t="s">
        <v>243</v>
      </c>
      <c r="D3374" s="17" t="s">
        <v>4405</v>
      </c>
      <c r="E3374" s="17" t="s">
        <v>4445</v>
      </c>
      <c r="F3374" s="19">
        <v>100</v>
      </c>
      <c r="G3374" s="19">
        <v>178305.7</v>
      </c>
      <c r="H3374" s="20">
        <v>-178205.7</v>
      </c>
    </row>
    <row r="3375" spans="1:8" x14ac:dyDescent="0.25">
      <c r="A3375" s="18" t="s">
        <v>3905</v>
      </c>
      <c r="B3375" s="17" t="s">
        <v>3904</v>
      </c>
      <c r="C3375" s="17" t="s">
        <v>243</v>
      </c>
      <c r="D3375" s="17" t="s">
        <v>4405</v>
      </c>
      <c r="E3375" s="17" t="s">
        <v>4445</v>
      </c>
      <c r="F3375" s="19">
        <v>100</v>
      </c>
      <c r="G3375" s="19">
        <v>317451.78000000003</v>
      </c>
      <c r="H3375" s="20">
        <v>-317351.78000000003</v>
      </c>
    </row>
    <row r="3376" spans="1:8" x14ac:dyDescent="0.25">
      <c r="A3376" s="18" t="s">
        <v>3906</v>
      </c>
      <c r="B3376" s="17" t="s">
        <v>3907</v>
      </c>
      <c r="C3376" s="17" t="s">
        <v>1245</v>
      </c>
      <c r="D3376" s="17" t="s">
        <v>4405</v>
      </c>
      <c r="E3376" s="17" t="s">
        <v>4445</v>
      </c>
      <c r="F3376" s="19">
        <v>304500</v>
      </c>
      <c r="G3376" s="19">
        <v>0</v>
      </c>
      <c r="H3376" s="20">
        <v>304500</v>
      </c>
    </row>
    <row r="3377" spans="1:8" x14ac:dyDescent="0.25">
      <c r="A3377" s="18" t="s">
        <v>3908</v>
      </c>
      <c r="B3377" s="17" t="s">
        <v>3909</v>
      </c>
      <c r="C3377" s="17" t="s">
        <v>1245</v>
      </c>
      <c r="D3377" s="17" t="s">
        <v>4405</v>
      </c>
      <c r="E3377" s="17" t="s">
        <v>4445</v>
      </c>
      <c r="F3377" s="19">
        <v>100</v>
      </c>
      <c r="G3377" s="19">
        <v>0</v>
      </c>
      <c r="H3377" s="20">
        <v>100</v>
      </c>
    </row>
    <row r="3378" spans="1:8" x14ac:dyDescent="0.25">
      <c r="A3378" s="18" t="s">
        <v>3910</v>
      </c>
      <c r="B3378" s="17" t="s">
        <v>3907</v>
      </c>
      <c r="C3378" s="17" t="s">
        <v>1828</v>
      </c>
      <c r="D3378" s="17" t="s">
        <v>4405</v>
      </c>
      <c r="E3378" s="17" t="s">
        <v>4445</v>
      </c>
      <c r="F3378" s="19">
        <v>304600</v>
      </c>
      <c r="G3378" s="19">
        <v>0</v>
      </c>
      <c r="H3378" s="20">
        <v>304600</v>
      </c>
    </row>
    <row r="3379" spans="1:8" x14ac:dyDescent="0.25">
      <c r="A3379" s="18" t="s">
        <v>3911</v>
      </c>
      <c r="B3379" s="17" t="s">
        <v>3909</v>
      </c>
      <c r="C3379" s="17" t="s">
        <v>1828</v>
      </c>
      <c r="D3379" s="17" t="s">
        <v>4405</v>
      </c>
      <c r="E3379" s="17" t="s">
        <v>4445</v>
      </c>
      <c r="F3379" s="19">
        <v>100</v>
      </c>
      <c r="G3379" s="19">
        <v>0</v>
      </c>
      <c r="H3379" s="20">
        <v>100</v>
      </c>
    </row>
    <row r="3380" spans="1:8" x14ac:dyDescent="0.25">
      <c r="A3380" s="18" t="s">
        <v>3912</v>
      </c>
      <c r="B3380" s="17" t="s">
        <v>3913</v>
      </c>
      <c r="C3380" s="17" t="s">
        <v>1839</v>
      </c>
      <c r="D3380" s="17" t="s">
        <v>4405</v>
      </c>
      <c r="E3380" s="17" t="s">
        <v>4445</v>
      </c>
      <c r="F3380" s="19">
        <v>100</v>
      </c>
      <c r="G3380" s="19">
        <v>0</v>
      </c>
      <c r="H3380" s="20">
        <v>100</v>
      </c>
    </row>
    <row r="3381" spans="1:8" x14ac:dyDescent="0.25">
      <c r="A3381" s="18" t="s">
        <v>3914</v>
      </c>
      <c r="B3381" s="17" t="s">
        <v>3913</v>
      </c>
      <c r="C3381" s="17" t="s">
        <v>1839</v>
      </c>
      <c r="D3381" s="17" t="s">
        <v>4405</v>
      </c>
      <c r="E3381" s="17" t="s">
        <v>4445</v>
      </c>
      <c r="F3381" s="19">
        <v>100</v>
      </c>
      <c r="G3381" s="19">
        <v>0</v>
      </c>
      <c r="H3381" s="20">
        <v>100</v>
      </c>
    </row>
    <row r="3382" spans="1:8" x14ac:dyDescent="0.25">
      <c r="A3382" s="18" t="s">
        <v>3915</v>
      </c>
      <c r="B3382" s="17" t="s">
        <v>3916</v>
      </c>
      <c r="C3382" s="17" t="s">
        <v>475</v>
      </c>
      <c r="D3382" s="17" t="s">
        <v>4405</v>
      </c>
      <c r="E3382" s="17" t="s">
        <v>4444</v>
      </c>
      <c r="F3382" s="19">
        <v>16300</v>
      </c>
      <c r="G3382" s="19">
        <v>14474.86</v>
      </c>
      <c r="H3382" s="20">
        <v>1825.14</v>
      </c>
    </row>
    <row r="3383" spans="1:8" x14ac:dyDescent="0.25">
      <c r="A3383" s="18" t="s">
        <v>3917</v>
      </c>
      <c r="B3383" s="17" t="s">
        <v>3918</v>
      </c>
      <c r="C3383" s="17" t="s">
        <v>475</v>
      </c>
      <c r="D3383" s="17" t="s">
        <v>4405</v>
      </c>
      <c r="E3383" s="17" t="s">
        <v>4444</v>
      </c>
      <c r="F3383" s="19">
        <v>100</v>
      </c>
      <c r="G3383" s="19">
        <v>21712.29</v>
      </c>
      <c r="H3383" s="20">
        <v>-21612.29</v>
      </c>
    </row>
    <row r="3384" spans="1:8" x14ac:dyDescent="0.25">
      <c r="A3384" s="18" t="s">
        <v>3919</v>
      </c>
      <c r="B3384" s="17" t="s">
        <v>3916</v>
      </c>
      <c r="C3384" s="17" t="s">
        <v>243</v>
      </c>
      <c r="D3384" s="17" t="s">
        <v>4405</v>
      </c>
      <c r="E3384" s="17" t="s">
        <v>4444</v>
      </c>
      <c r="F3384" s="19">
        <v>16200</v>
      </c>
      <c r="G3384" s="19">
        <v>0</v>
      </c>
      <c r="H3384" s="20">
        <v>16200</v>
      </c>
    </row>
    <row r="3385" spans="1:8" x14ac:dyDescent="0.25">
      <c r="A3385" s="18" t="s">
        <v>3920</v>
      </c>
      <c r="B3385" s="17" t="s">
        <v>3918</v>
      </c>
      <c r="C3385" s="17" t="s">
        <v>243</v>
      </c>
      <c r="D3385" s="17" t="s">
        <v>4405</v>
      </c>
      <c r="E3385" s="17" t="s">
        <v>4444</v>
      </c>
      <c r="F3385" s="19">
        <v>100</v>
      </c>
      <c r="G3385" s="19">
        <v>0</v>
      </c>
      <c r="H3385" s="20">
        <v>100</v>
      </c>
    </row>
    <row r="3386" spans="1:8" x14ac:dyDescent="0.25">
      <c r="A3386" s="18" t="s">
        <v>3921</v>
      </c>
      <c r="B3386" s="17" t="s">
        <v>3922</v>
      </c>
      <c r="C3386" s="17" t="s">
        <v>1828</v>
      </c>
      <c r="D3386" s="17" t="s">
        <v>4405</v>
      </c>
      <c r="E3386" s="17" t="s">
        <v>4444</v>
      </c>
      <c r="F3386" s="19">
        <v>100</v>
      </c>
      <c r="G3386" s="19">
        <v>0</v>
      </c>
      <c r="H3386" s="20">
        <v>100</v>
      </c>
    </row>
    <row r="3387" spans="1:8" x14ac:dyDescent="0.25">
      <c r="A3387" s="18" t="s">
        <v>3923</v>
      </c>
      <c r="B3387" s="17" t="s">
        <v>3916</v>
      </c>
      <c r="C3387" s="17" t="s">
        <v>1839</v>
      </c>
      <c r="D3387" s="17" t="s">
        <v>4405</v>
      </c>
      <c r="E3387" s="17" t="s">
        <v>4444</v>
      </c>
      <c r="F3387" s="19">
        <v>16200</v>
      </c>
      <c r="G3387" s="19">
        <v>0</v>
      </c>
      <c r="H3387" s="20">
        <v>16200</v>
      </c>
    </row>
    <row r="3388" spans="1:8" x14ac:dyDescent="0.25">
      <c r="A3388" s="18" t="s">
        <v>3924</v>
      </c>
      <c r="B3388" s="17" t="s">
        <v>3918</v>
      </c>
      <c r="C3388" s="17" t="s">
        <v>1839</v>
      </c>
      <c r="D3388" s="17" t="s">
        <v>4405</v>
      </c>
      <c r="E3388" s="17" t="s">
        <v>4444</v>
      </c>
      <c r="F3388" s="19">
        <v>100</v>
      </c>
      <c r="G3388" s="19">
        <v>0</v>
      </c>
      <c r="H3388" s="20">
        <v>100</v>
      </c>
    </row>
    <row r="3389" spans="1:8" x14ac:dyDescent="0.25">
      <c r="A3389" s="18" t="s">
        <v>3925</v>
      </c>
      <c r="B3389" s="17" t="s">
        <v>3926</v>
      </c>
      <c r="C3389" s="17" t="s">
        <v>250</v>
      </c>
      <c r="D3389" s="17" t="s">
        <v>4405</v>
      </c>
      <c r="E3389" s="17" t="s">
        <v>4442</v>
      </c>
      <c r="F3389" s="19">
        <v>32700</v>
      </c>
      <c r="G3389" s="19">
        <v>0</v>
      </c>
      <c r="H3389" s="20">
        <v>32700</v>
      </c>
    </row>
    <row r="3390" spans="1:8" x14ac:dyDescent="0.25">
      <c r="A3390" s="18" t="s">
        <v>3927</v>
      </c>
      <c r="B3390" s="17" t="s">
        <v>3928</v>
      </c>
      <c r="C3390" s="17" t="s">
        <v>250</v>
      </c>
      <c r="D3390" s="17" t="s">
        <v>4405</v>
      </c>
      <c r="E3390" s="17" t="s">
        <v>4442</v>
      </c>
      <c r="F3390" s="19">
        <v>100</v>
      </c>
      <c r="G3390" s="19">
        <v>0</v>
      </c>
      <c r="H3390" s="20">
        <v>100</v>
      </c>
    </row>
    <row r="3391" spans="1:8" x14ac:dyDescent="0.25">
      <c r="A3391" s="18" t="s">
        <v>3929</v>
      </c>
      <c r="B3391" s="17" t="s">
        <v>3930</v>
      </c>
      <c r="C3391" s="17" t="s">
        <v>3278</v>
      </c>
      <c r="D3391" s="17" t="s">
        <v>4405</v>
      </c>
      <c r="E3391" s="17" t="s">
        <v>4442</v>
      </c>
      <c r="F3391" s="19">
        <v>32600</v>
      </c>
      <c r="G3391" s="19">
        <v>0</v>
      </c>
      <c r="H3391" s="20">
        <v>32600</v>
      </c>
    </row>
    <row r="3392" spans="1:8" x14ac:dyDescent="0.25">
      <c r="A3392" s="18" t="s">
        <v>3931</v>
      </c>
      <c r="B3392" s="17" t="s">
        <v>3930</v>
      </c>
      <c r="C3392" s="17" t="s">
        <v>3278</v>
      </c>
      <c r="D3392" s="17" t="s">
        <v>4405</v>
      </c>
      <c r="E3392" s="17" t="s">
        <v>4442</v>
      </c>
      <c r="F3392" s="19">
        <v>100</v>
      </c>
      <c r="G3392" s="19">
        <v>0</v>
      </c>
      <c r="H3392" s="20">
        <v>100</v>
      </c>
    </row>
    <row r="3393" spans="1:8" x14ac:dyDescent="0.25">
      <c r="A3393" s="18" t="s">
        <v>3932</v>
      </c>
      <c r="B3393" s="17" t="s">
        <v>3933</v>
      </c>
      <c r="C3393" s="17" t="s">
        <v>475</v>
      </c>
      <c r="D3393" s="17" t="s">
        <v>4405</v>
      </c>
      <c r="E3393" s="17" t="s">
        <v>4445</v>
      </c>
      <c r="F3393" s="19">
        <v>7600</v>
      </c>
      <c r="G3393" s="19">
        <v>0</v>
      </c>
      <c r="H3393" s="20">
        <v>7600</v>
      </c>
    </row>
    <row r="3394" spans="1:8" x14ac:dyDescent="0.25">
      <c r="A3394" s="18" t="s">
        <v>3934</v>
      </c>
      <c r="B3394" s="17" t="s">
        <v>3935</v>
      </c>
      <c r="C3394" s="17" t="s">
        <v>475</v>
      </c>
      <c r="D3394" s="17" t="s">
        <v>4405</v>
      </c>
      <c r="E3394" s="17" t="s">
        <v>4445</v>
      </c>
      <c r="F3394" s="19">
        <v>100</v>
      </c>
      <c r="G3394" s="19">
        <v>0</v>
      </c>
      <c r="H3394" s="20">
        <v>100</v>
      </c>
    </row>
    <row r="3395" spans="1:8" x14ac:dyDescent="0.25">
      <c r="A3395" s="18" t="s">
        <v>3936</v>
      </c>
      <c r="B3395" s="17" t="s">
        <v>3933</v>
      </c>
      <c r="C3395" s="17" t="s">
        <v>243</v>
      </c>
      <c r="D3395" s="17" t="s">
        <v>4405</v>
      </c>
      <c r="E3395" s="17" t="s">
        <v>4445</v>
      </c>
      <c r="F3395" s="19">
        <v>7500</v>
      </c>
      <c r="G3395" s="19">
        <v>0</v>
      </c>
      <c r="H3395" s="20">
        <v>7500</v>
      </c>
    </row>
    <row r="3396" spans="1:8" x14ac:dyDescent="0.25">
      <c r="A3396" s="18" t="s">
        <v>3937</v>
      </c>
      <c r="B3396" s="17" t="s">
        <v>3935</v>
      </c>
      <c r="C3396" s="17" t="s">
        <v>243</v>
      </c>
      <c r="D3396" s="17" t="s">
        <v>4405</v>
      </c>
      <c r="E3396" s="17" t="s">
        <v>4445</v>
      </c>
      <c r="F3396" s="19">
        <v>100</v>
      </c>
      <c r="G3396" s="19">
        <v>0</v>
      </c>
      <c r="H3396" s="20">
        <v>100</v>
      </c>
    </row>
    <row r="3397" spans="1:8" x14ac:dyDescent="0.25">
      <c r="A3397" s="18" t="s">
        <v>3938</v>
      </c>
      <c r="B3397" s="17" t="s">
        <v>3939</v>
      </c>
      <c r="C3397" s="17" t="s">
        <v>1828</v>
      </c>
      <c r="D3397" s="17" t="s">
        <v>4405</v>
      </c>
      <c r="E3397" s="17" t="s">
        <v>4445</v>
      </c>
      <c r="F3397" s="19">
        <v>7500</v>
      </c>
      <c r="G3397" s="19">
        <v>0</v>
      </c>
      <c r="H3397" s="20">
        <v>7500</v>
      </c>
    </row>
    <row r="3398" spans="1:8" x14ac:dyDescent="0.25">
      <c r="A3398" s="18" t="s">
        <v>3940</v>
      </c>
      <c r="B3398" s="17" t="s">
        <v>3941</v>
      </c>
      <c r="C3398" s="17" t="s">
        <v>1828</v>
      </c>
      <c r="D3398" s="17" t="s">
        <v>4405</v>
      </c>
      <c r="E3398" s="17" t="s">
        <v>4445</v>
      </c>
      <c r="F3398" s="19">
        <v>100</v>
      </c>
      <c r="G3398" s="19">
        <v>0</v>
      </c>
      <c r="H3398" s="20">
        <v>100</v>
      </c>
    </row>
    <row r="3399" spans="1:8" x14ac:dyDescent="0.25">
      <c r="A3399" s="18" t="s">
        <v>3942</v>
      </c>
      <c r="B3399" s="17" t="s">
        <v>3933</v>
      </c>
      <c r="C3399" s="17" t="s">
        <v>1839</v>
      </c>
      <c r="D3399" s="17" t="s">
        <v>4405</v>
      </c>
      <c r="E3399" s="17" t="s">
        <v>4445</v>
      </c>
      <c r="F3399" s="19">
        <v>7500</v>
      </c>
      <c r="G3399" s="19">
        <v>0</v>
      </c>
      <c r="H3399" s="20">
        <v>7500</v>
      </c>
    </row>
    <row r="3400" spans="1:8" x14ac:dyDescent="0.25">
      <c r="A3400" s="18" t="s">
        <v>3943</v>
      </c>
      <c r="B3400" s="17" t="s">
        <v>3935</v>
      </c>
      <c r="C3400" s="17" t="s">
        <v>1839</v>
      </c>
      <c r="D3400" s="17" t="s">
        <v>4405</v>
      </c>
      <c r="E3400" s="17" t="s">
        <v>4445</v>
      </c>
      <c r="F3400" s="19">
        <v>100</v>
      </c>
      <c r="G3400" s="19">
        <v>0</v>
      </c>
      <c r="H3400" s="20">
        <v>100</v>
      </c>
    </row>
    <row r="3401" spans="1:8" x14ac:dyDescent="0.25">
      <c r="A3401" s="18" t="s">
        <v>3944</v>
      </c>
      <c r="B3401" s="17" t="s">
        <v>3945</v>
      </c>
      <c r="C3401" s="17" t="s">
        <v>475</v>
      </c>
      <c r="D3401" s="17" t="s">
        <v>4405</v>
      </c>
      <c r="E3401" s="17" t="s">
        <v>4445</v>
      </c>
      <c r="F3401" s="19">
        <v>30300</v>
      </c>
      <c r="G3401" s="19">
        <v>0</v>
      </c>
      <c r="H3401" s="20">
        <v>30300</v>
      </c>
    </row>
    <row r="3402" spans="1:8" x14ac:dyDescent="0.25">
      <c r="A3402" s="18" t="s">
        <v>3946</v>
      </c>
      <c r="B3402" s="17" t="s">
        <v>3947</v>
      </c>
      <c r="C3402" s="17" t="s">
        <v>475</v>
      </c>
      <c r="D3402" s="17" t="s">
        <v>4405</v>
      </c>
      <c r="E3402" s="17" t="s">
        <v>4445</v>
      </c>
      <c r="F3402" s="19">
        <v>100</v>
      </c>
      <c r="G3402" s="19">
        <v>0</v>
      </c>
      <c r="H3402" s="20">
        <v>100</v>
      </c>
    </row>
    <row r="3403" spans="1:8" x14ac:dyDescent="0.25">
      <c r="A3403" s="18" t="s">
        <v>3948</v>
      </c>
      <c r="B3403" s="17" t="s">
        <v>3945</v>
      </c>
      <c r="C3403" s="17" t="s">
        <v>243</v>
      </c>
      <c r="D3403" s="17" t="s">
        <v>4405</v>
      </c>
      <c r="E3403" s="17" t="s">
        <v>4445</v>
      </c>
      <c r="F3403" s="19">
        <v>30300</v>
      </c>
      <c r="G3403" s="19">
        <v>0</v>
      </c>
      <c r="H3403" s="20">
        <v>30300</v>
      </c>
    </row>
    <row r="3404" spans="1:8" x14ac:dyDescent="0.25">
      <c r="A3404" s="18" t="s">
        <v>3949</v>
      </c>
      <c r="B3404" s="17" t="s">
        <v>3947</v>
      </c>
      <c r="C3404" s="17" t="s">
        <v>243</v>
      </c>
      <c r="D3404" s="17" t="s">
        <v>4405</v>
      </c>
      <c r="E3404" s="17" t="s">
        <v>4445</v>
      </c>
      <c r="F3404" s="19">
        <v>100</v>
      </c>
      <c r="G3404" s="19">
        <v>0</v>
      </c>
      <c r="H3404" s="20">
        <v>100</v>
      </c>
    </row>
    <row r="3405" spans="1:8" x14ac:dyDescent="0.25">
      <c r="A3405" s="18" t="s">
        <v>3950</v>
      </c>
      <c r="B3405" s="17" t="s">
        <v>3951</v>
      </c>
      <c r="C3405" s="17" t="s">
        <v>1828</v>
      </c>
      <c r="D3405" s="17" t="s">
        <v>4405</v>
      </c>
      <c r="E3405" s="17" t="s">
        <v>4445</v>
      </c>
      <c r="F3405" s="19">
        <v>30200</v>
      </c>
      <c r="G3405" s="19">
        <v>0</v>
      </c>
      <c r="H3405" s="20">
        <v>30200</v>
      </c>
    </row>
    <row r="3406" spans="1:8" x14ac:dyDescent="0.25">
      <c r="A3406" s="18" t="s">
        <v>3952</v>
      </c>
      <c r="B3406" s="17" t="s">
        <v>3953</v>
      </c>
      <c r="C3406" s="17" t="s">
        <v>1828</v>
      </c>
      <c r="D3406" s="17" t="s">
        <v>4405</v>
      </c>
      <c r="E3406" s="17" t="s">
        <v>4445</v>
      </c>
      <c r="F3406" s="19">
        <v>100</v>
      </c>
      <c r="G3406" s="19">
        <v>0</v>
      </c>
      <c r="H3406" s="20">
        <v>100</v>
      </c>
    </row>
    <row r="3407" spans="1:8" x14ac:dyDescent="0.25">
      <c r="A3407" s="18" t="s">
        <v>3954</v>
      </c>
      <c r="B3407" s="17" t="s">
        <v>3945</v>
      </c>
      <c r="C3407" s="17" t="s">
        <v>1839</v>
      </c>
      <c r="D3407" s="17" t="s">
        <v>4405</v>
      </c>
      <c r="E3407" s="17" t="s">
        <v>4445</v>
      </c>
      <c r="F3407" s="19">
        <v>30200</v>
      </c>
      <c r="G3407" s="19">
        <v>0</v>
      </c>
      <c r="H3407" s="20">
        <v>30200</v>
      </c>
    </row>
    <row r="3408" spans="1:8" x14ac:dyDescent="0.25">
      <c r="A3408" s="18" t="s">
        <v>3955</v>
      </c>
      <c r="B3408" s="17" t="s">
        <v>3947</v>
      </c>
      <c r="C3408" s="17" t="s">
        <v>1839</v>
      </c>
      <c r="D3408" s="17" t="s">
        <v>4405</v>
      </c>
      <c r="E3408" s="17" t="s">
        <v>4445</v>
      </c>
      <c r="F3408" s="19">
        <v>100</v>
      </c>
      <c r="G3408" s="19">
        <v>0</v>
      </c>
      <c r="H3408" s="20">
        <v>100</v>
      </c>
    </row>
    <row r="3409" spans="1:8" x14ac:dyDescent="0.25">
      <c r="A3409" s="18" t="s">
        <v>3956</v>
      </c>
      <c r="B3409" s="17" t="s">
        <v>3957</v>
      </c>
      <c r="C3409" s="17" t="s">
        <v>475</v>
      </c>
      <c r="D3409" s="17" t="s">
        <v>4405</v>
      </c>
      <c r="E3409" s="17" t="s">
        <v>4445</v>
      </c>
      <c r="F3409" s="19">
        <v>38700</v>
      </c>
      <c r="G3409" s="19">
        <v>0</v>
      </c>
      <c r="H3409" s="20">
        <v>38700</v>
      </c>
    </row>
    <row r="3410" spans="1:8" x14ac:dyDescent="0.25">
      <c r="A3410" s="18" t="s">
        <v>3958</v>
      </c>
      <c r="B3410" s="17" t="s">
        <v>3959</v>
      </c>
      <c r="C3410" s="17" t="s">
        <v>475</v>
      </c>
      <c r="D3410" s="17" t="s">
        <v>4405</v>
      </c>
      <c r="E3410" s="17" t="s">
        <v>4445</v>
      </c>
      <c r="F3410" s="19">
        <v>100</v>
      </c>
      <c r="G3410" s="19">
        <v>0</v>
      </c>
      <c r="H3410" s="20">
        <v>100</v>
      </c>
    </row>
    <row r="3411" spans="1:8" x14ac:dyDescent="0.25">
      <c r="A3411" s="18" t="s">
        <v>3960</v>
      </c>
      <c r="B3411" s="17" t="s">
        <v>3957</v>
      </c>
      <c r="C3411" s="17" t="s">
        <v>243</v>
      </c>
      <c r="D3411" s="17" t="s">
        <v>4405</v>
      </c>
      <c r="E3411" s="17" t="s">
        <v>4445</v>
      </c>
      <c r="F3411" s="19">
        <v>38700</v>
      </c>
      <c r="G3411" s="19">
        <v>0</v>
      </c>
      <c r="H3411" s="20">
        <v>38700</v>
      </c>
    </row>
    <row r="3412" spans="1:8" x14ac:dyDescent="0.25">
      <c r="A3412" s="18" t="s">
        <v>3961</v>
      </c>
      <c r="B3412" s="17" t="s">
        <v>3959</v>
      </c>
      <c r="C3412" s="17" t="s">
        <v>243</v>
      </c>
      <c r="D3412" s="17" t="s">
        <v>4405</v>
      </c>
      <c r="E3412" s="17" t="s">
        <v>4445</v>
      </c>
      <c r="F3412" s="19">
        <v>100</v>
      </c>
      <c r="G3412" s="19">
        <v>0</v>
      </c>
      <c r="H3412" s="20">
        <v>100</v>
      </c>
    </row>
    <row r="3413" spans="1:8" x14ac:dyDescent="0.25">
      <c r="A3413" s="18" t="s">
        <v>3962</v>
      </c>
      <c r="B3413" s="17" t="s">
        <v>3963</v>
      </c>
      <c r="C3413" s="17" t="s">
        <v>1828</v>
      </c>
      <c r="D3413" s="17" t="s">
        <v>4405</v>
      </c>
      <c r="E3413" s="17" t="s">
        <v>4445</v>
      </c>
      <c r="F3413" s="19">
        <v>38600</v>
      </c>
      <c r="G3413" s="19">
        <v>0</v>
      </c>
      <c r="H3413" s="20">
        <v>38600</v>
      </c>
    </row>
    <row r="3414" spans="1:8" x14ac:dyDescent="0.25">
      <c r="A3414" s="18" t="s">
        <v>3964</v>
      </c>
      <c r="B3414" s="17" t="s">
        <v>3965</v>
      </c>
      <c r="C3414" s="17" t="s">
        <v>1828</v>
      </c>
      <c r="D3414" s="17" t="s">
        <v>4405</v>
      </c>
      <c r="E3414" s="17" t="s">
        <v>4445</v>
      </c>
      <c r="F3414" s="19">
        <v>100</v>
      </c>
      <c r="G3414" s="19">
        <v>0</v>
      </c>
      <c r="H3414" s="20">
        <v>100</v>
      </c>
    </row>
    <row r="3415" spans="1:8" x14ac:dyDescent="0.25">
      <c r="A3415" s="18" t="s">
        <v>3966</v>
      </c>
      <c r="B3415" s="17" t="s">
        <v>3957</v>
      </c>
      <c r="C3415" s="17" t="s">
        <v>1839</v>
      </c>
      <c r="D3415" s="17" t="s">
        <v>4405</v>
      </c>
      <c r="E3415" s="17" t="s">
        <v>4445</v>
      </c>
      <c r="F3415" s="19">
        <v>38700</v>
      </c>
      <c r="G3415" s="19">
        <v>0</v>
      </c>
      <c r="H3415" s="20">
        <v>38700</v>
      </c>
    </row>
    <row r="3416" spans="1:8" x14ac:dyDescent="0.25">
      <c r="A3416" s="18" t="s">
        <v>3967</v>
      </c>
      <c r="B3416" s="17" t="s">
        <v>3959</v>
      </c>
      <c r="C3416" s="17" t="s">
        <v>1839</v>
      </c>
      <c r="D3416" s="17" t="s">
        <v>4405</v>
      </c>
      <c r="E3416" s="17" t="s">
        <v>4445</v>
      </c>
      <c r="F3416" s="19">
        <v>100</v>
      </c>
      <c r="G3416" s="19">
        <v>0</v>
      </c>
      <c r="H3416" s="20">
        <v>100</v>
      </c>
    </row>
    <row r="3417" spans="1:8" x14ac:dyDescent="0.25">
      <c r="A3417" s="18" t="s">
        <v>3968</v>
      </c>
      <c r="B3417" s="17" t="s">
        <v>3969</v>
      </c>
      <c r="C3417" s="17" t="s">
        <v>48</v>
      </c>
      <c r="D3417" s="17" t="s">
        <v>4405</v>
      </c>
      <c r="E3417" s="17" t="s">
        <v>4444</v>
      </c>
      <c r="F3417" s="19">
        <v>100</v>
      </c>
      <c r="G3417" s="19">
        <v>0</v>
      </c>
      <c r="H3417" s="20">
        <v>100</v>
      </c>
    </row>
    <row r="3418" spans="1:8" x14ac:dyDescent="0.25">
      <c r="A3418" s="18" t="s">
        <v>3970</v>
      </c>
      <c r="B3418" s="17" t="s">
        <v>3971</v>
      </c>
      <c r="C3418" s="17" t="s">
        <v>250</v>
      </c>
      <c r="D3418" s="17" t="s">
        <v>4405</v>
      </c>
      <c r="E3418" s="17" t="s">
        <v>4444</v>
      </c>
      <c r="F3418" s="19">
        <v>18700</v>
      </c>
      <c r="G3418" s="19">
        <v>54400</v>
      </c>
      <c r="H3418" s="20">
        <v>-35700</v>
      </c>
    </row>
    <row r="3419" spans="1:8" x14ac:dyDescent="0.25">
      <c r="A3419" s="18" t="s">
        <v>3972</v>
      </c>
      <c r="B3419" s="17" t="s">
        <v>3969</v>
      </c>
      <c r="C3419" s="17" t="s">
        <v>250</v>
      </c>
      <c r="D3419" s="17" t="s">
        <v>4405</v>
      </c>
      <c r="E3419" s="17" t="s">
        <v>4444</v>
      </c>
      <c r="F3419" s="19">
        <v>100</v>
      </c>
      <c r="G3419" s="19">
        <v>81600</v>
      </c>
      <c r="H3419" s="20">
        <v>-81500</v>
      </c>
    </row>
    <row r="3420" spans="1:8" x14ac:dyDescent="0.25">
      <c r="A3420" s="18" t="s">
        <v>3973</v>
      </c>
      <c r="B3420" s="17" t="s">
        <v>3971</v>
      </c>
      <c r="C3420" s="17" t="s">
        <v>475</v>
      </c>
      <c r="D3420" s="17" t="s">
        <v>4405</v>
      </c>
      <c r="E3420" s="17" t="s">
        <v>4444</v>
      </c>
      <c r="F3420" s="19">
        <v>18600</v>
      </c>
      <c r="G3420" s="19">
        <v>91952.21</v>
      </c>
      <c r="H3420" s="20">
        <v>-73352.210000000006</v>
      </c>
    </row>
    <row r="3421" spans="1:8" x14ac:dyDescent="0.25">
      <c r="A3421" s="18" t="s">
        <v>3974</v>
      </c>
      <c r="B3421" s="17" t="s">
        <v>3969</v>
      </c>
      <c r="C3421" s="17" t="s">
        <v>475</v>
      </c>
      <c r="D3421" s="17" t="s">
        <v>4405</v>
      </c>
      <c r="E3421" s="17" t="s">
        <v>4444</v>
      </c>
      <c r="F3421" s="19">
        <v>100</v>
      </c>
      <c r="G3421" s="19">
        <v>137925.26</v>
      </c>
      <c r="H3421" s="20">
        <v>-137825.26</v>
      </c>
    </row>
    <row r="3422" spans="1:8" x14ac:dyDescent="0.25">
      <c r="A3422" s="18" t="s">
        <v>3975</v>
      </c>
      <c r="B3422" s="17" t="s">
        <v>3971</v>
      </c>
      <c r="C3422" s="17" t="s">
        <v>243</v>
      </c>
      <c r="D3422" s="17" t="s">
        <v>4405</v>
      </c>
      <c r="E3422" s="17" t="s">
        <v>4444</v>
      </c>
      <c r="F3422" s="19">
        <v>18600</v>
      </c>
      <c r="G3422" s="19">
        <v>51078.07</v>
      </c>
      <c r="H3422" s="20">
        <v>-32478.07</v>
      </c>
    </row>
    <row r="3423" spans="1:8" x14ac:dyDescent="0.25">
      <c r="A3423" s="18" t="s">
        <v>3976</v>
      </c>
      <c r="B3423" s="17" t="s">
        <v>3969</v>
      </c>
      <c r="C3423" s="17" t="s">
        <v>243</v>
      </c>
      <c r="D3423" s="17" t="s">
        <v>4405</v>
      </c>
      <c r="E3423" s="17" t="s">
        <v>4444</v>
      </c>
      <c r="F3423" s="19">
        <v>100</v>
      </c>
      <c r="G3423" s="19">
        <v>125492.55</v>
      </c>
      <c r="H3423" s="20">
        <v>-125392.55</v>
      </c>
    </row>
    <row r="3424" spans="1:8" x14ac:dyDescent="0.25">
      <c r="A3424" s="18" t="s">
        <v>3977</v>
      </c>
      <c r="B3424" s="17" t="s">
        <v>3978</v>
      </c>
      <c r="C3424" s="17" t="s">
        <v>1245</v>
      </c>
      <c r="D3424" s="17" t="s">
        <v>4405</v>
      </c>
      <c r="E3424" s="17" t="s">
        <v>4444</v>
      </c>
      <c r="F3424" s="19">
        <v>100</v>
      </c>
      <c r="G3424" s="19">
        <v>0</v>
      </c>
      <c r="H3424" s="20">
        <v>100</v>
      </c>
    </row>
    <row r="3425" spans="1:8" x14ac:dyDescent="0.25">
      <c r="A3425" s="18" t="s">
        <v>3979</v>
      </c>
      <c r="B3425" s="17" t="s">
        <v>3980</v>
      </c>
      <c r="C3425" s="17" t="s">
        <v>3278</v>
      </c>
      <c r="D3425" s="17" t="s">
        <v>4405</v>
      </c>
      <c r="E3425" s="17" t="s">
        <v>4444</v>
      </c>
      <c r="F3425" s="19">
        <v>18600</v>
      </c>
      <c r="G3425" s="19">
        <v>0</v>
      </c>
      <c r="H3425" s="20">
        <v>18600</v>
      </c>
    </row>
    <row r="3426" spans="1:8" x14ac:dyDescent="0.25">
      <c r="A3426" s="18" t="s">
        <v>3981</v>
      </c>
      <c r="B3426" s="17" t="s">
        <v>3978</v>
      </c>
      <c r="C3426" s="17" t="s">
        <v>3278</v>
      </c>
      <c r="D3426" s="17" t="s">
        <v>4405</v>
      </c>
      <c r="E3426" s="17" t="s">
        <v>4444</v>
      </c>
      <c r="F3426" s="19">
        <v>100</v>
      </c>
      <c r="G3426" s="19">
        <v>0</v>
      </c>
      <c r="H3426" s="20">
        <v>100</v>
      </c>
    </row>
    <row r="3427" spans="1:8" x14ac:dyDescent="0.25">
      <c r="A3427" s="18" t="s">
        <v>3982</v>
      </c>
      <c r="B3427" s="17" t="s">
        <v>3980</v>
      </c>
      <c r="C3427" s="17" t="s">
        <v>1828</v>
      </c>
      <c r="D3427" s="17" t="s">
        <v>4405</v>
      </c>
      <c r="E3427" s="17" t="s">
        <v>4444</v>
      </c>
      <c r="F3427" s="19">
        <v>18600</v>
      </c>
      <c r="G3427" s="19">
        <v>0</v>
      </c>
      <c r="H3427" s="20">
        <v>18600</v>
      </c>
    </row>
    <row r="3428" spans="1:8" x14ac:dyDescent="0.25">
      <c r="A3428" s="18" t="s">
        <v>3983</v>
      </c>
      <c r="B3428" s="17" t="s">
        <v>3978</v>
      </c>
      <c r="C3428" s="17" t="s">
        <v>1828</v>
      </c>
      <c r="D3428" s="17" t="s">
        <v>4405</v>
      </c>
      <c r="E3428" s="17" t="s">
        <v>4444</v>
      </c>
      <c r="F3428" s="19">
        <v>100</v>
      </c>
      <c r="G3428" s="19">
        <v>0</v>
      </c>
      <c r="H3428" s="20">
        <v>100</v>
      </c>
    </row>
    <row r="3429" spans="1:8" x14ac:dyDescent="0.25">
      <c r="A3429" s="18" t="s">
        <v>3984</v>
      </c>
      <c r="B3429" s="17" t="s">
        <v>3971</v>
      </c>
      <c r="C3429" s="17" t="s">
        <v>1839</v>
      </c>
      <c r="D3429" s="17" t="s">
        <v>4405</v>
      </c>
      <c r="E3429" s="17" t="s">
        <v>4444</v>
      </c>
      <c r="F3429" s="19">
        <v>18600</v>
      </c>
      <c r="G3429" s="19">
        <v>0</v>
      </c>
      <c r="H3429" s="20">
        <v>18600</v>
      </c>
    </row>
    <row r="3430" spans="1:8" x14ac:dyDescent="0.25">
      <c r="A3430" s="18" t="s">
        <v>3985</v>
      </c>
      <c r="B3430" s="17" t="s">
        <v>3969</v>
      </c>
      <c r="C3430" s="17" t="s">
        <v>1839</v>
      </c>
      <c r="D3430" s="17" t="s">
        <v>4405</v>
      </c>
      <c r="E3430" s="17" t="s">
        <v>4444</v>
      </c>
      <c r="F3430" s="19">
        <v>100</v>
      </c>
      <c r="G3430" s="19">
        <v>0</v>
      </c>
      <c r="H3430" s="20">
        <v>100</v>
      </c>
    </row>
    <row r="3431" spans="1:8" x14ac:dyDescent="0.25">
      <c r="A3431" s="18" t="s">
        <v>3986</v>
      </c>
      <c r="B3431" s="17" t="s">
        <v>3987</v>
      </c>
      <c r="C3431" s="17" t="s">
        <v>48</v>
      </c>
      <c r="D3431" s="17" t="s">
        <v>4405</v>
      </c>
      <c r="E3431" s="17" t="s">
        <v>4444</v>
      </c>
      <c r="F3431" s="19">
        <v>92200</v>
      </c>
      <c r="G3431" s="19">
        <v>0</v>
      </c>
      <c r="H3431" s="20">
        <v>92200</v>
      </c>
    </row>
    <row r="3432" spans="1:8" x14ac:dyDescent="0.25">
      <c r="A3432" s="18" t="s">
        <v>3988</v>
      </c>
      <c r="B3432" s="17" t="s">
        <v>3989</v>
      </c>
      <c r="C3432" s="17" t="s">
        <v>48</v>
      </c>
      <c r="D3432" s="17" t="s">
        <v>4405</v>
      </c>
      <c r="E3432" s="17" t="s">
        <v>4444</v>
      </c>
      <c r="F3432" s="19">
        <v>100</v>
      </c>
      <c r="G3432" s="19">
        <v>0</v>
      </c>
      <c r="H3432" s="20">
        <v>100</v>
      </c>
    </row>
    <row r="3433" spans="1:8" x14ac:dyDescent="0.25">
      <c r="A3433" s="18" t="s">
        <v>3990</v>
      </c>
      <c r="B3433" s="17" t="s">
        <v>3987</v>
      </c>
      <c r="C3433" s="17" t="s">
        <v>250</v>
      </c>
      <c r="D3433" s="17" t="s">
        <v>4405</v>
      </c>
      <c r="E3433" s="17" t="s">
        <v>4444</v>
      </c>
      <c r="F3433" s="19">
        <v>92300</v>
      </c>
      <c r="G3433" s="19">
        <v>877640.79</v>
      </c>
      <c r="H3433" s="20">
        <v>-785340.79</v>
      </c>
    </row>
    <row r="3434" spans="1:8" x14ac:dyDescent="0.25">
      <c r="A3434" s="18" t="s">
        <v>3991</v>
      </c>
      <c r="B3434" s="17" t="s">
        <v>3989</v>
      </c>
      <c r="C3434" s="17" t="s">
        <v>250</v>
      </c>
      <c r="D3434" s="17" t="s">
        <v>4405</v>
      </c>
      <c r="E3434" s="17" t="s">
        <v>4444</v>
      </c>
      <c r="F3434" s="19">
        <v>100</v>
      </c>
      <c r="G3434" s="19">
        <v>444233.04</v>
      </c>
      <c r="H3434" s="20">
        <v>-444133.04</v>
      </c>
    </row>
    <row r="3435" spans="1:8" x14ac:dyDescent="0.25">
      <c r="A3435" s="18" t="s">
        <v>3992</v>
      </c>
      <c r="B3435" s="17" t="s">
        <v>3993</v>
      </c>
      <c r="C3435" s="17" t="s">
        <v>1245</v>
      </c>
      <c r="D3435" s="17" t="s">
        <v>4405</v>
      </c>
      <c r="E3435" s="17" t="s">
        <v>4444</v>
      </c>
      <c r="F3435" s="19">
        <v>92200</v>
      </c>
      <c r="G3435" s="19">
        <v>0</v>
      </c>
      <c r="H3435" s="20">
        <v>92200</v>
      </c>
    </row>
    <row r="3436" spans="1:8" x14ac:dyDescent="0.25">
      <c r="A3436" s="18" t="s">
        <v>3994</v>
      </c>
      <c r="B3436" s="17" t="s">
        <v>3995</v>
      </c>
      <c r="C3436" s="17" t="s">
        <v>1245</v>
      </c>
      <c r="D3436" s="17" t="s">
        <v>4405</v>
      </c>
      <c r="E3436" s="17" t="s">
        <v>4444</v>
      </c>
      <c r="F3436" s="19">
        <v>100</v>
      </c>
      <c r="G3436" s="19">
        <v>0</v>
      </c>
      <c r="H3436" s="20">
        <v>100</v>
      </c>
    </row>
    <row r="3437" spans="1:8" x14ac:dyDescent="0.25">
      <c r="A3437" s="18" t="s">
        <v>3996</v>
      </c>
      <c r="B3437" s="17" t="s">
        <v>3993</v>
      </c>
      <c r="C3437" s="17" t="s">
        <v>3278</v>
      </c>
      <c r="D3437" s="17" t="s">
        <v>4405</v>
      </c>
      <c r="E3437" s="17" t="s">
        <v>4444</v>
      </c>
      <c r="F3437" s="19">
        <v>92200</v>
      </c>
      <c r="G3437" s="19">
        <v>0</v>
      </c>
      <c r="H3437" s="20">
        <v>92200</v>
      </c>
    </row>
    <row r="3438" spans="1:8" x14ac:dyDescent="0.25">
      <c r="A3438" s="18" t="s">
        <v>3997</v>
      </c>
      <c r="B3438" s="17" t="s">
        <v>3995</v>
      </c>
      <c r="C3438" s="17" t="s">
        <v>3278</v>
      </c>
      <c r="D3438" s="17" t="s">
        <v>4405</v>
      </c>
      <c r="E3438" s="17" t="s">
        <v>4444</v>
      </c>
      <c r="F3438" s="19">
        <v>100</v>
      </c>
      <c r="G3438" s="19">
        <v>0</v>
      </c>
      <c r="H3438" s="20">
        <v>100</v>
      </c>
    </row>
    <row r="3439" spans="1:8" x14ac:dyDescent="0.25">
      <c r="A3439" s="18" t="s">
        <v>3998</v>
      </c>
      <c r="B3439" s="17" t="s">
        <v>3999</v>
      </c>
      <c r="C3439" s="17" t="s">
        <v>250</v>
      </c>
      <c r="D3439" s="17" t="s">
        <v>4405</v>
      </c>
      <c r="E3439" s="17" t="s">
        <v>4443</v>
      </c>
      <c r="F3439" s="19">
        <v>153200</v>
      </c>
      <c r="G3439" s="19">
        <v>253062</v>
      </c>
      <c r="H3439" s="20">
        <v>-99862</v>
      </c>
    </row>
    <row r="3440" spans="1:8" x14ac:dyDescent="0.25">
      <c r="A3440" s="18" t="s">
        <v>4000</v>
      </c>
      <c r="B3440" s="17" t="s">
        <v>4001</v>
      </c>
      <c r="C3440" s="17" t="s">
        <v>250</v>
      </c>
      <c r="D3440" s="17" t="s">
        <v>4405</v>
      </c>
      <c r="E3440" s="17" t="s">
        <v>4443</v>
      </c>
      <c r="F3440" s="19">
        <v>100</v>
      </c>
      <c r="G3440" s="19">
        <v>305225.02</v>
      </c>
      <c r="H3440" s="20">
        <v>-305125.02</v>
      </c>
    </row>
    <row r="3441" spans="1:8" x14ac:dyDescent="0.25">
      <c r="A3441" s="18" t="s">
        <v>0</v>
      </c>
      <c r="B3441" s="17" t="s">
        <v>38</v>
      </c>
      <c r="C3441" s="17" t="s">
        <v>0</v>
      </c>
      <c r="D3441" s="17" t="s">
        <v>0</v>
      </c>
      <c r="E3441" s="17" t="s">
        <v>0</v>
      </c>
      <c r="F3441" s="19">
        <f>F3440+F3439+F3438+F3437+F3436+F3435+F3434+F3433+F3432+F3431+F3430+F3429+F3428+F3427+F3426+F3425+F3424+F3423+F3422+F3421+F3420+F3419+F3418+F3417+F3416+F3415+F3414+F3413+F3412+F3411+F3410+F3409+F3408+F3407+F3406+F3405+F3404+F3403+F3402+F3401+F3400+F3399+F3398+F3397+F3396+F3395+F3394+F3393+F3392+F3391+F3390+F3389+F3388+F3387+F3386+F3385+F3384+F3383+F3382+F3381+F3380+F3379+F3378+F3377+F3376+F3375+F3374+F3373+F3372+F3371+F3370</f>
        <v>2275800</v>
      </c>
      <c r="G3441" s="19">
        <f>G3440+G3439+G3438+G3437+G3436+G3435+G3434+G3433+G3432+G3431+G3430+G3429+G3428+G3427+G3426+G3425+G3424+G3423+G3422+G3421+G3420+G3419+G3418+G3417+G3416+G3415+G3414+G3413+G3412+G3411+G3410+G3409+G3408+G3407+G3406+G3405+G3404+G3403+G3402+G3401+G3400+G3399+G3398+G3397+G3396+G3395+G3394+G3393+G3392+G3391+G3390+G3389+G3388+G3387+G3386+G3385+G3384+G3383+G3382+G3381+G3380+G3379+G3378+G3377+G3376+G3375+G3374+G3373+G3372+G3371+G3370</f>
        <v>5076700.49</v>
      </c>
      <c r="H3441" s="20">
        <f>H3440+H3439+H3438+H3437+H3436+H3435+H3434+H3433+H3432+H3431+H3430+H3429+H3428+H3427+H3426+H3425+H3424+H3423+H3422+H3421+H3420+H3419+H3418+H3417+H3416+H3415+H3414+H3413+H3412+H3411+H3410+H3409+H3408+H3407+H3406+H3405+H3404+H3403+H3402+H3401+H3400+H3399+H3398+H3397+H3396+H3395+H3394+H3393+H3392+H3391+H3390+H3389+H3388+H3387+H3386+H3385+H3384+H3383+H3382+H3381+H3380+H3379+H3378+H3377+H3376+H3375+H3374+H3373+H3372+H3371+H3370</f>
        <v>-2800900.4900000007</v>
      </c>
    </row>
    <row r="3442" spans="1:8" x14ac:dyDescent="0.25">
      <c r="A3442" s="18" t="s">
        <v>0</v>
      </c>
      <c r="B3442" s="17" t="s">
        <v>42</v>
      </c>
      <c r="C3442" s="17" t="s">
        <v>0</v>
      </c>
      <c r="D3442" s="17" t="s">
        <v>0</v>
      </c>
      <c r="E3442" s="17" t="s">
        <v>0</v>
      </c>
      <c r="F3442" s="19">
        <f>0</f>
        <v>0</v>
      </c>
      <c r="G3442" s="19">
        <f>0</f>
        <v>0</v>
      </c>
      <c r="H3442" s="20">
        <f>0</f>
        <v>0</v>
      </c>
    </row>
    <row r="3443" spans="1:8" x14ac:dyDescent="0.25">
      <c r="A3443" s="18" t="s">
        <v>0</v>
      </c>
      <c r="B3443" s="17" t="s">
        <v>43</v>
      </c>
      <c r="C3443" s="17" t="s">
        <v>0</v>
      </c>
      <c r="D3443" s="17" t="s">
        <v>0</v>
      </c>
      <c r="E3443" s="17" t="s">
        <v>0</v>
      </c>
      <c r="F3443" s="19">
        <f>F3442-F3441</f>
        <v>-2275800</v>
      </c>
      <c r="G3443" s="19">
        <f>G3442-G3441</f>
        <v>-5076700.49</v>
      </c>
      <c r="H3443" s="20">
        <f>H3442-H3441</f>
        <v>2800900.4900000007</v>
      </c>
    </row>
    <row r="3444" spans="1:8" x14ac:dyDescent="0.25">
      <c r="A3444" s="16" t="s">
        <v>4002</v>
      </c>
      <c r="B3444" s="17" t="s">
        <v>4003</v>
      </c>
      <c r="C3444" s="17" t="s">
        <v>0</v>
      </c>
      <c r="D3444" s="17" t="s">
        <v>0</v>
      </c>
      <c r="E3444" s="17" t="s">
        <v>0</v>
      </c>
      <c r="F3444" s="8"/>
      <c r="G3444" s="8"/>
      <c r="H3444" s="9"/>
    </row>
    <row r="3445" spans="1:8" x14ac:dyDescent="0.25">
      <c r="A3445" s="18" t="s">
        <v>4004</v>
      </c>
      <c r="B3445" s="17" t="s">
        <v>4005</v>
      </c>
      <c r="C3445" s="17" t="s">
        <v>250</v>
      </c>
      <c r="D3445" s="17" t="s">
        <v>4405</v>
      </c>
      <c r="E3445" s="17" t="s">
        <v>4442</v>
      </c>
      <c r="F3445" s="19">
        <v>1100000</v>
      </c>
      <c r="G3445" s="19">
        <v>721381.91</v>
      </c>
      <c r="H3445" s="20">
        <v>378618.09</v>
      </c>
    </row>
    <row r="3446" spans="1:8" x14ac:dyDescent="0.25">
      <c r="A3446" s="18" t="s">
        <v>4006</v>
      </c>
      <c r="B3446" s="17" t="s">
        <v>4007</v>
      </c>
      <c r="C3446" s="17" t="s">
        <v>3278</v>
      </c>
      <c r="D3446" s="17" t="s">
        <v>4405</v>
      </c>
      <c r="E3446" s="17" t="s">
        <v>4442</v>
      </c>
      <c r="F3446" s="19">
        <v>1100000</v>
      </c>
      <c r="G3446" s="19">
        <v>95547.03</v>
      </c>
      <c r="H3446" s="20">
        <v>1004452.97</v>
      </c>
    </row>
    <row r="3447" spans="1:8" x14ac:dyDescent="0.25">
      <c r="A3447" s="18" t="s">
        <v>4008</v>
      </c>
      <c r="B3447" s="17" t="s">
        <v>4009</v>
      </c>
      <c r="C3447" s="17" t="s">
        <v>250</v>
      </c>
      <c r="D3447" s="17" t="s">
        <v>4405</v>
      </c>
      <c r="E3447" s="17" t="s">
        <v>4442</v>
      </c>
      <c r="F3447" s="19">
        <v>545600</v>
      </c>
      <c r="G3447" s="19">
        <v>0</v>
      </c>
      <c r="H3447" s="20">
        <v>545600</v>
      </c>
    </row>
    <row r="3448" spans="1:8" x14ac:dyDescent="0.25">
      <c r="A3448" s="18" t="s">
        <v>4010</v>
      </c>
      <c r="B3448" s="17" t="s">
        <v>4011</v>
      </c>
      <c r="C3448" s="17" t="s">
        <v>3278</v>
      </c>
      <c r="D3448" s="17" t="s">
        <v>4405</v>
      </c>
      <c r="E3448" s="17" t="s">
        <v>4442</v>
      </c>
      <c r="F3448" s="19">
        <v>545600</v>
      </c>
      <c r="G3448" s="19">
        <v>84826.19</v>
      </c>
      <c r="H3448" s="20">
        <v>460773.81</v>
      </c>
    </row>
    <row r="3449" spans="1:8" x14ac:dyDescent="0.25">
      <c r="A3449" s="18" t="s">
        <v>4012</v>
      </c>
      <c r="B3449" s="17" t="s">
        <v>4013</v>
      </c>
      <c r="C3449" s="17" t="s">
        <v>250</v>
      </c>
      <c r="D3449" s="17" t="s">
        <v>4405</v>
      </c>
      <c r="E3449" s="17" t="s">
        <v>4442</v>
      </c>
      <c r="F3449" s="19">
        <v>142800</v>
      </c>
      <c r="G3449" s="19">
        <v>0</v>
      </c>
      <c r="H3449" s="20">
        <v>142800</v>
      </c>
    </row>
    <row r="3450" spans="1:8" x14ac:dyDescent="0.25">
      <c r="A3450" s="18" t="s">
        <v>4014</v>
      </c>
      <c r="B3450" s="17" t="s">
        <v>4013</v>
      </c>
      <c r="C3450" s="17" t="s">
        <v>243</v>
      </c>
      <c r="D3450" s="17" t="s">
        <v>4405</v>
      </c>
      <c r="E3450" s="17" t="s">
        <v>4442</v>
      </c>
      <c r="F3450" s="19">
        <v>142800</v>
      </c>
      <c r="G3450" s="19">
        <v>572056.96</v>
      </c>
      <c r="H3450" s="20">
        <v>-429256.96000000002</v>
      </c>
    </row>
    <row r="3451" spans="1:8" x14ac:dyDescent="0.25">
      <c r="A3451" s="18" t="s">
        <v>4015</v>
      </c>
      <c r="B3451" s="17" t="s">
        <v>4016</v>
      </c>
      <c r="C3451" s="17" t="s">
        <v>3278</v>
      </c>
      <c r="D3451" s="17" t="s">
        <v>4405</v>
      </c>
      <c r="E3451" s="17" t="s">
        <v>4442</v>
      </c>
      <c r="F3451" s="19">
        <v>142800</v>
      </c>
      <c r="G3451" s="19">
        <v>0</v>
      </c>
      <c r="H3451" s="20">
        <v>142800</v>
      </c>
    </row>
    <row r="3452" spans="1:8" x14ac:dyDescent="0.25">
      <c r="A3452" s="18" t="s">
        <v>4017</v>
      </c>
      <c r="B3452" s="17" t="s">
        <v>4013</v>
      </c>
      <c r="C3452" s="17" t="s">
        <v>1839</v>
      </c>
      <c r="D3452" s="17" t="s">
        <v>4405</v>
      </c>
      <c r="E3452" s="17" t="s">
        <v>4442</v>
      </c>
      <c r="F3452" s="19">
        <v>142800</v>
      </c>
      <c r="G3452" s="19">
        <v>63102.95</v>
      </c>
      <c r="H3452" s="20">
        <v>79697.05</v>
      </c>
    </row>
    <row r="3453" spans="1:8" x14ac:dyDescent="0.25">
      <c r="A3453" s="18" t="s">
        <v>4018</v>
      </c>
      <c r="B3453" s="17" t="s">
        <v>4019</v>
      </c>
      <c r="C3453" s="17" t="s">
        <v>250</v>
      </c>
      <c r="D3453" s="17" t="s">
        <v>4405</v>
      </c>
      <c r="E3453" s="17" t="s">
        <v>4444</v>
      </c>
      <c r="F3453" s="19">
        <v>190500</v>
      </c>
      <c r="G3453" s="19">
        <v>420000</v>
      </c>
      <c r="H3453" s="20">
        <v>-229500</v>
      </c>
    </row>
    <row r="3454" spans="1:8" x14ac:dyDescent="0.25">
      <c r="A3454" s="18" t="s">
        <v>4020</v>
      </c>
      <c r="B3454" s="17" t="s">
        <v>4019</v>
      </c>
      <c r="C3454" s="17" t="s">
        <v>475</v>
      </c>
      <c r="D3454" s="17" t="s">
        <v>4405</v>
      </c>
      <c r="E3454" s="17" t="s">
        <v>4444</v>
      </c>
      <c r="F3454" s="19">
        <v>190500</v>
      </c>
      <c r="G3454" s="19">
        <v>0</v>
      </c>
      <c r="H3454" s="20">
        <v>190500</v>
      </c>
    </row>
    <row r="3455" spans="1:8" x14ac:dyDescent="0.25">
      <c r="A3455" s="18" t="s">
        <v>4021</v>
      </c>
      <c r="B3455" s="17" t="s">
        <v>4019</v>
      </c>
      <c r="C3455" s="17" t="s">
        <v>243</v>
      </c>
      <c r="D3455" s="17" t="s">
        <v>4405</v>
      </c>
      <c r="E3455" s="17" t="s">
        <v>4444</v>
      </c>
      <c r="F3455" s="19">
        <v>190500</v>
      </c>
      <c r="G3455" s="19">
        <v>0</v>
      </c>
      <c r="H3455" s="20">
        <v>190500</v>
      </c>
    </row>
    <row r="3456" spans="1:8" x14ac:dyDescent="0.25">
      <c r="A3456" s="18" t="s">
        <v>4022</v>
      </c>
      <c r="B3456" s="17" t="s">
        <v>4023</v>
      </c>
      <c r="C3456" s="17" t="s">
        <v>3278</v>
      </c>
      <c r="D3456" s="17" t="s">
        <v>4405</v>
      </c>
      <c r="E3456" s="17" t="s">
        <v>4444</v>
      </c>
      <c r="F3456" s="19">
        <v>190400</v>
      </c>
      <c r="G3456" s="19">
        <v>0</v>
      </c>
      <c r="H3456" s="20">
        <v>190400</v>
      </c>
    </row>
    <row r="3457" spans="1:8" x14ac:dyDescent="0.25">
      <c r="A3457" s="18" t="s">
        <v>4024</v>
      </c>
      <c r="B3457" s="17" t="s">
        <v>4023</v>
      </c>
      <c r="C3457" s="17" t="s">
        <v>1828</v>
      </c>
      <c r="D3457" s="17" t="s">
        <v>4405</v>
      </c>
      <c r="E3457" s="17" t="s">
        <v>4444</v>
      </c>
      <c r="F3457" s="19">
        <v>190400</v>
      </c>
      <c r="G3457" s="19">
        <v>0</v>
      </c>
      <c r="H3457" s="20">
        <v>190400</v>
      </c>
    </row>
    <row r="3458" spans="1:8" x14ac:dyDescent="0.25">
      <c r="A3458" s="18" t="s">
        <v>4025</v>
      </c>
      <c r="B3458" s="17" t="s">
        <v>4019</v>
      </c>
      <c r="C3458" s="17" t="s">
        <v>1839</v>
      </c>
      <c r="D3458" s="17" t="s">
        <v>4405</v>
      </c>
      <c r="E3458" s="17" t="s">
        <v>4444</v>
      </c>
      <c r="F3458" s="19">
        <v>190400</v>
      </c>
      <c r="G3458" s="19">
        <v>0</v>
      </c>
      <c r="H3458" s="20">
        <v>190400</v>
      </c>
    </row>
    <row r="3459" spans="1:8" x14ac:dyDescent="0.25">
      <c r="A3459" s="18" t="s">
        <v>4026</v>
      </c>
      <c r="B3459" s="17" t="s">
        <v>4027</v>
      </c>
      <c r="C3459" s="17" t="s">
        <v>250</v>
      </c>
      <c r="D3459" s="17" t="s">
        <v>4405</v>
      </c>
      <c r="E3459" s="17" t="s">
        <v>4442</v>
      </c>
      <c r="F3459" s="19">
        <v>178500</v>
      </c>
      <c r="G3459" s="19">
        <v>118955.53</v>
      </c>
      <c r="H3459" s="20">
        <v>59544.47</v>
      </c>
    </row>
    <row r="3460" spans="1:8" x14ac:dyDescent="0.25">
      <c r="A3460" s="18" t="s">
        <v>4028</v>
      </c>
      <c r="B3460" s="17" t="s">
        <v>4029</v>
      </c>
      <c r="C3460" s="17" t="s">
        <v>3278</v>
      </c>
      <c r="D3460" s="17" t="s">
        <v>4405</v>
      </c>
      <c r="E3460" s="17" t="s">
        <v>4442</v>
      </c>
      <c r="F3460" s="19">
        <v>178400</v>
      </c>
      <c r="G3460" s="19">
        <v>0</v>
      </c>
      <c r="H3460" s="20">
        <v>178400</v>
      </c>
    </row>
    <row r="3461" spans="1:8" x14ac:dyDescent="0.25">
      <c r="A3461" s="18" t="s">
        <v>4030</v>
      </c>
      <c r="B3461" s="17" t="s">
        <v>4031</v>
      </c>
      <c r="C3461" s="17" t="s">
        <v>250</v>
      </c>
      <c r="D3461" s="17" t="s">
        <v>4405</v>
      </c>
      <c r="E3461" s="17" t="s">
        <v>4446</v>
      </c>
      <c r="F3461" s="19">
        <v>28500</v>
      </c>
      <c r="G3461" s="19">
        <v>0</v>
      </c>
      <c r="H3461" s="20">
        <v>28500</v>
      </c>
    </row>
    <row r="3462" spans="1:8" x14ac:dyDescent="0.25">
      <c r="A3462" s="18" t="s">
        <v>4032</v>
      </c>
      <c r="B3462" s="17" t="s">
        <v>4033</v>
      </c>
      <c r="C3462" s="17" t="s">
        <v>3278</v>
      </c>
      <c r="D3462" s="17" t="s">
        <v>4405</v>
      </c>
      <c r="E3462" s="17" t="s">
        <v>4446</v>
      </c>
      <c r="F3462" s="19">
        <v>28400</v>
      </c>
      <c r="G3462" s="19">
        <v>0</v>
      </c>
      <c r="H3462" s="20">
        <v>28400</v>
      </c>
    </row>
    <row r="3463" spans="1:8" x14ac:dyDescent="0.25">
      <c r="A3463" s="18" t="s">
        <v>4034</v>
      </c>
      <c r="B3463" s="17" t="s">
        <v>4035</v>
      </c>
      <c r="C3463" s="17" t="s">
        <v>48</v>
      </c>
      <c r="D3463" s="17" t="s">
        <v>4405</v>
      </c>
      <c r="E3463" s="17" t="s">
        <v>4443</v>
      </c>
      <c r="F3463" s="19">
        <v>100</v>
      </c>
      <c r="G3463" s="19">
        <v>0</v>
      </c>
      <c r="H3463" s="20">
        <v>100</v>
      </c>
    </row>
    <row r="3464" spans="1:8" x14ac:dyDescent="0.25">
      <c r="A3464" s="18" t="s">
        <v>4036</v>
      </c>
      <c r="B3464" s="17" t="s">
        <v>4035</v>
      </c>
      <c r="C3464" s="17" t="s">
        <v>250</v>
      </c>
      <c r="D3464" s="17" t="s">
        <v>4405</v>
      </c>
      <c r="E3464" s="17" t="s">
        <v>4443</v>
      </c>
      <c r="F3464" s="19">
        <v>214200</v>
      </c>
      <c r="G3464" s="19">
        <v>678623.46</v>
      </c>
      <c r="H3464" s="20">
        <v>-464423.46</v>
      </c>
    </row>
    <row r="3465" spans="1:8" x14ac:dyDescent="0.25">
      <c r="A3465" s="18" t="s">
        <v>4037</v>
      </c>
      <c r="B3465" s="17" t="s">
        <v>4035</v>
      </c>
      <c r="C3465" s="17" t="s">
        <v>475</v>
      </c>
      <c r="D3465" s="17" t="s">
        <v>4405</v>
      </c>
      <c r="E3465" s="17" t="s">
        <v>4443</v>
      </c>
      <c r="F3465" s="19">
        <v>100</v>
      </c>
      <c r="G3465" s="19">
        <v>0</v>
      </c>
      <c r="H3465" s="20">
        <v>100</v>
      </c>
    </row>
    <row r="3466" spans="1:8" x14ac:dyDescent="0.25">
      <c r="A3466" s="18" t="s">
        <v>4038</v>
      </c>
      <c r="B3466" s="17" t="s">
        <v>4035</v>
      </c>
      <c r="C3466" s="17" t="s">
        <v>243</v>
      </c>
      <c r="D3466" s="17" t="s">
        <v>4405</v>
      </c>
      <c r="E3466" s="17" t="s">
        <v>4443</v>
      </c>
      <c r="F3466" s="19">
        <v>100</v>
      </c>
      <c r="G3466" s="19">
        <v>70000</v>
      </c>
      <c r="H3466" s="20">
        <v>-69900</v>
      </c>
    </row>
    <row r="3467" spans="1:8" x14ac:dyDescent="0.25">
      <c r="A3467" s="18" t="s">
        <v>4039</v>
      </c>
      <c r="B3467" s="17" t="s">
        <v>4040</v>
      </c>
      <c r="C3467" s="17" t="s">
        <v>3278</v>
      </c>
      <c r="D3467" s="17" t="s">
        <v>4405</v>
      </c>
      <c r="E3467" s="17" t="s">
        <v>4443</v>
      </c>
      <c r="F3467" s="19">
        <v>214200</v>
      </c>
      <c r="G3467" s="19">
        <v>0</v>
      </c>
      <c r="H3467" s="20">
        <v>214200</v>
      </c>
    </row>
    <row r="3468" spans="1:8" x14ac:dyDescent="0.25">
      <c r="A3468" s="18" t="s">
        <v>4041</v>
      </c>
      <c r="B3468" s="17" t="s">
        <v>4042</v>
      </c>
      <c r="C3468" s="17" t="s">
        <v>250</v>
      </c>
      <c r="D3468" s="17" t="s">
        <v>4405</v>
      </c>
      <c r="E3468" s="17" t="s">
        <v>4443</v>
      </c>
      <c r="F3468" s="19">
        <v>372700</v>
      </c>
      <c r="G3468" s="19">
        <v>372969</v>
      </c>
      <c r="H3468" s="20">
        <v>-269</v>
      </c>
    </row>
    <row r="3469" spans="1:8" x14ac:dyDescent="0.25">
      <c r="A3469" s="18" t="s">
        <v>0</v>
      </c>
      <c r="B3469" s="17" t="s">
        <v>38</v>
      </c>
      <c r="C3469" s="17" t="s">
        <v>0</v>
      </c>
      <c r="D3469" s="17" t="s">
        <v>0</v>
      </c>
      <c r="E3469" s="17" t="s">
        <v>0</v>
      </c>
      <c r="F3469" s="19">
        <f>F3468+F3467+F3466+F3465+F3464+F3463+F3462+F3461+F3460+F3459+F3458+F3457+F3456+F3455+F3454+F3453+F3452+F3451+F3450+F3449+F3448+F3447+F3446+F3445</f>
        <v>6220300</v>
      </c>
      <c r="G3469" s="19">
        <f>G3468+G3467+G3466+G3465+G3464+G3463+G3462+G3461+G3460+G3459+G3458+G3457+G3456+G3455+G3454+G3453+G3452+G3451+G3450+G3449+G3448+G3447+G3446+G3445</f>
        <v>3197463.03</v>
      </c>
      <c r="H3469" s="20">
        <f>H3468+H3467+H3466+H3465+H3464+H3463+H3462+H3461+H3460+H3459+H3458+H3457+H3456+H3455+H3454+H3453+H3452+H3451+H3450+H3449+H3448+H3447+H3446+H3445</f>
        <v>3022836.9699999997</v>
      </c>
    </row>
    <row r="3470" spans="1:8" x14ac:dyDescent="0.25">
      <c r="A3470" s="18" t="s">
        <v>0</v>
      </c>
      <c r="B3470" s="17" t="s">
        <v>42</v>
      </c>
      <c r="C3470" s="17" t="s">
        <v>0</v>
      </c>
      <c r="D3470" s="17" t="s">
        <v>0</v>
      </c>
      <c r="E3470" s="17" t="s">
        <v>0</v>
      </c>
      <c r="F3470" s="19">
        <f>0</f>
        <v>0</v>
      </c>
      <c r="G3470" s="19">
        <f>0</f>
        <v>0</v>
      </c>
      <c r="H3470" s="20">
        <f>0</f>
        <v>0</v>
      </c>
    </row>
    <row r="3471" spans="1:8" x14ac:dyDescent="0.25">
      <c r="A3471" s="18" t="s">
        <v>0</v>
      </c>
      <c r="B3471" s="17" t="s">
        <v>43</v>
      </c>
      <c r="C3471" s="17" t="s">
        <v>0</v>
      </c>
      <c r="D3471" s="17" t="s">
        <v>0</v>
      </c>
      <c r="E3471" s="17" t="s">
        <v>0</v>
      </c>
      <c r="F3471" s="19">
        <f>F3470-F3469</f>
        <v>-6220300</v>
      </c>
      <c r="G3471" s="19">
        <f>G3470-G3469</f>
        <v>-3197463.03</v>
      </c>
      <c r="H3471" s="20">
        <f>H3470-H3469</f>
        <v>-3022836.9699999997</v>
      </c>
    </row>
    <row r="3472" spans="1:8" x14ac:dyDescent="0.25">
      <c r="A3472" s="16" t="s">
        <v>4043</v>
      </c>
      <c r="B3472" s="17" t="s">
        <v>4044</v>
      </c>
      <c r="C3472" s="17" t="s">
        <v>0</v>
      </c>
      <c r="D3472" s="17" t="s">
        <v>0</v>
      </c>
      <c r="E3472" s="17" t="s">
        <v>0</v>
      </c>
      <c r="F3472" s="8"/>
      <c r="G3472" s="8"/>
      <c r="H3472" s="9"/>
    </row>
    <row r="3473" spans="1:8" x14ac:dyDescent="0.25">
      <c r="A3473" s="18" t="s">
        <v>4045</v>
      </c>
      <c r="B3473" s="17" t="s">
        <v>4046</v>
      </c>
      <c r="C3473" s="17" t="s">
        <v>48</v>
      </c>
      <c r="D3473" s="17" t="s">
        <v>4405</v>
      </c>
      <c r="E3473" s="17" t="s">
        <v>4445</v>
      </c>
      <c r="F3473" s="19">
        <v>428600</v>
      </c>
      <c r="G3473" s="19">
        <v>0</v>
      </c>
      <c r="H3473" s="20">
        <v>428600</v>
      </c>
    </row>
    <row r="3474" spans="1:8" x14ac:dyDescent="0.25">
      <c r="A3474" s="18" t="s">
        <v>4047</v>
      </c>
      <c r="B3474" s="17" t="s">
        <v>4046</v>
      </c>
      <c r="C3474" s="17" t="s">
        <v>475</v>
      </c>
      <c r="D3474" s="17" t="s">
        <v>4405</v>
      </c>
      <c r="E3474" s="17" t="s">
        <v>4445</v>
      </c>
      <c r="F3474" s="19">
        <v>428600</v>
      </c>
      <c r="G3474" s="19">
        <v>486163.77</v>
      </c>
      <c r="H3474" s="20">
        <v>-57563.77</v>
      </c>
    </row>
    <row r="3475" spans="1:8" x14ac:dyDescent="0.25">
      <c r="A3475" s="18" t="s">
        <v>4048</v>
      </c>
      <c r="B3475" s="17" t="s">
        <v>4046</v>
      </c>
      <c r="C3475" s="17" t="s">
        <v>243</v>
      </c>
      <c r="D3475" s="17" t="s">
        <v>4405</v>
      </c>
      <c r="E3475" s="17" t="s">
        <v>4445</v>
      </c>
      <c r="F3475" s="19">
        <v>428500</v>
      </c>
      <c r="G3475" s="19">
        <v>409150.45</v>
      </c>
      <c r="H3475" s="20">
        <v>19349.55</v>
      </c>
    </row>
    <row r="3476" spans="1:8" x14ac:dyDescent="0.25">
      <c r="A3476" s="18" t="s">
        <v>4049</v>
      </c>
      <c r="B3476" s="17" t="s">
        <v>4050</v>
      </c>
      <c r="C3476" s="17" t="s">
        <v>1245</v>
      </c>
      <c r="D3476" s="17" t="s">
        <v>4405</v>
      </c>
      <c r="E3476" s="17" t="s">
        <v>4445</v>
      </c>
      <c r="F3476" s="19">
        <v>428500</v>
      </c>
      <c r="G3476" s="19">
        <v>0</v>
      </c>
      <c r="H3476" s="20">
        <v>428500</v>
      </c>
    </row>
    <row r="3477" spans="1:8" x14ac:dyDescent="0.25">
      <c r="A3477" s="18" t="s">
        <v>4051</v>
      </c>
      <c r="B3477" s="17" t="s">
        <v>4050</v>
      </c>
      <c r="C3477" s="17" t="s">
        <v>1828</v>
      </c>
      <c r="D3477" s="17" t="s">
        <v>4405</v>
      </c>
      <c r="E3477" s="17" t="s">
        <v>4445</v>
      </c>
      <c r="F3477" s="19">
        <v>428500</v>
      </c>
      <c r="G3477" s="19">
        <v>0</v>
      </c>
      <c r="H3477" s="20">
        <v>428500</v>
      </c>
    </row>
    <row r="3478" spans="1:8" x14ac:dyDescent="0.25">
      <c r="A3478" s="18" t="s">
        <v>4052</v>
      </c>
      <c r="B3478" s="17" t="s">
        <v>4046</v>
      </c>
      <c r="C3478" s="17" t="s">
        <v>1839</v>
      </c>
      <c r="D3478" s="17" t="s">
        <v>4405</v>
      </c>
      <c r="E3478" s="17" t="s">
        <v>4445</v>
      </c>
      <c r="F3478" s="19">
        <v>428500</v>
      </c>
      <c r="G3478" s="19">
        <v>0</v>
      </c>
      <c r="H3478" s="20">
        <v>428500</v>
      </c>
    </row>
    <row r="3479" spans="1:8" x14ac:dyDescent="0.25">
      <c r="A3479" s="18" t="s">
        <v>4053</v>
      </c>
      <c r="B3479" s="17" t="s">
        <v>4054</v>
      </c>
      <c r="C3479" s="17" t="s">
        <v>250</v>
      </c>
      <c r="D3479" s="17" t="s">
        <v>4405</v>
      </c>
      <c r="E3479" s="17" t="s">
        <v>4442</v>
      </c>
      <c r="F3479" s="19">
        <v>117800</v>
      </c>
      <c r="G3479" s="19">
        <v>0</v>
      </c>
      <c r="H3479" s="20">
        <v>117800</v>
      </c>
    </row>
    <row r="3480" spans="1:8" x14ac:dyDescent="0.25">
      <c r="A3480" s="18" t="s">
        <v>4055</v>
      </c>
      <c r="B3480" s="17" t="s">
        <v>4056</v>
      </c>
      <c r="C3480" s="17" t="s">
        <v>3278</v>
      </c>
      <c r="D3480" s="17" t="s">
        <v>4405</v>
      </c>
      <c r="E3480" s="17" t="s">
        <v>4442</v>
      </c>
      <c r="F3480" s="19">
        <v>117700</v>
      </c>
      <c r="G3480" s="19">
        <v>0</v>
      </c>
      <c r="H3480" s="20">
        <v>117700</v>
      </c>
    </row>
    <row r="3481" spans="1:8" x14ac:dyDescent="0.25">
      <c r="A3481" s="18" t="s">
        <v>4057</v>
      </c>
      <c r="B3481" s="17" t="s">
        <v>4058</v>
      </c>
      <c r="C3481" s="17" t="s">
        <v>48</v>
      </c>
      <c r="D3481" s="17" t="s">
        <v>4405</v>
      </c>
      <c r="E3481" s="17" t="s">
        <v>4444</v>
      </c>
      <c r="F3481" s="19">
        <v>100</v>
      </c>
      <c r="G3481" s="19">
        <v>0</v>
      </c>
      <c r="H3481" s="20">
        <v>100</v>
      </c>
    </row>
    <row r="3482" spans="1:8" x14ac:dyDescent="0.25">
      <c r="A3482" s="18" t="s">
        <v>4059</v>
      </c>
      <c r="B3482" s="17" t="s">
        <v>4060</v>
      </c>
      <c r="C3482" s="17" t="s">
        <v>250</v>
      </c>
      <c r="D3482" s="17" t="s">
        <v>4405</v>
      </c>
      <c r="E3482" s="17" t="s">
        <v>4444</v>
      </c>
      <c r="F3482" s="19">
        <v>100</v>
      </c>
      <c r="G3482" s="19">
        <v>0</v>
      </c>
      <c r="H3482" s="20">
        <v>100</v>
      </c>
    </row>
    <row r="3483" spans="1:8" x14ac:dyDescent="0.25">
      <c r="A3483" s="18" t="s">
        <v>4061</v>
      </c>
      <c r="B3483" s="17" t="s">
        <v>4062</v>
      </c>
      <c r="C3483" s="17" t="s">
        <v>48</v>
      </c>
      <c r="D3483" s="17" t="s">
        <v>4405</v>
      </c>
      <c r="E3483" s="17" t="s">
        <v>4443</v>
      </c>
      <c r="F3483" s="19">
        <v>100</v>
      </c>
      <c r="G3483" s="19">
        <v>0</v>
      </c>
      <c r="H3483" s="20">
        <v>100</v>
      </c>
    </row>
    <row r="3484" spans="1:8" x14ac:dyDescent="0.25">
      <c r="A3484" s="18" t="s">
        <v>4063</v>
      </c>
      <c r="B3484" s="17" t="s">
        <v>4062</v>
      </c>
      <c r="C3484" s="17" t="s">
        <v>250</v>
      </c>
      <c r="D3484" s="17" t="s">
        <v>4405</v>
      </c>
      <c r="E3484" s="17" t="s">
        <v>4443</v>
      </c>
      <c r="F3484" s="19">
        <v>171000</v>
      </c>
      <c r="G3484" s="19">
        <v>240682.54</v>
      </c>
      <c r="H3484" s="20">
        <v>-69682.539999999994</v>
      </c>
    </row>
    <row r="3485" spans="1:8" x14ac:dyDescent="0.25">
      <c r="A3485" s="18" t="s">
        <v>4064</v>
      </c>
      <c r="B3485" s="17" t="s">
        <v>4062</v>
      </c>
      <c r="C3485" s="17" t="s">
        <v>475</v>
      </c>
      <c r="D3485" s="17" t="s">
        <v>4405</v>
      </c>
      <c r="E3485" s="17" t="s">
        <v>4443</v>
      </c>
      <c r="F3485" s="19">
        <v>100</v>
      </c>
      <c r="G3485" s="19">
        <v>0</v>
      </c>
      <c r="H3485" s="20">
        <v>100</v>
      </c>
    </row>
    <row r="3486" spans="1:8" x14ac:dyDescent="0.25">
      <c r="A3486" s="18" t="s">
        <v>4065</v>
      </c>
      <c r="B3486" s="17" t="s">
        <v>4062</v>
      </c>
      <c r="C3486" s="17" t="s">
        <v>243</v>
      </c>
      <c r="D3486" s="17" t="s">
        <v>4405</v>
      </c>
      <c r="E3486" s="17" t="s">
        <v>4443</v>
      </c>
      <c r="F3486" s="19">
        <v>100</v>
      </c>
      <c r="G3486" s="19">
        <v>0</v>
      </c>
      <c r="H3486" s="20">
        <v>100</v>
      </c>
    </row>
    <row r="3487" spans="1:8" x14ac:dyDescent="0.25">
      <c r="A3487" s="18" t="s">
        <v>4066</v>
      </c>
      <c r="B3487" s="17" t="s">
        <v>4067</v>
      </c>
      <c r="C3487" s="17" t="s">
        <v>3278</v>
      </c>
      <c r="D3487" s="17" t="s">
        <v>4405</v>
      </c>
      <c r="E3487" s="17" t="s">
        <v>4443</v>
      </c>
      <c r="F3487" s="19">
        <v>170900</v>
      </c>
      <c r="G3487" s="19">
        <v>0</v>
      </c>
      <c r="H3487" s="20">
        <v>170900</v>
      </c>
    </row>
    <row r="3488" spans="1:8" x14ac:dyDescent="0.25">
      <c r="A3488" s="18" t="s">
        <v>4068</v>
      </c>
      <c r="B3488" s="17" t="s">
        <v>4069</v>
      </c>
      <c r="C3488" s="17" t="s">
        <v>250</v>
      </c>
      <c r="D3488" s="17" t="s">
        <v>4405</v>
      </c>
      <c r="E3488" s="17" t="s">
        <v>4443</v>
      </c>
      <c r="F3488" s="19">
        <v>200500</v>
      </c>
      <c r="G3488" s="19">
        <v>200743</v>
      </c>
      <c r="H3488" s="20">
        <v>-243</v>
      </c>
    </row>
    <row r="3489" spans="1:8" x14ac:dyDescent="0.25">
      <c r="A3489" s="18" t="s">
        <v>0</v>
      </c>
      <c r="B3489" s="17" t="s">
        <v>38</v>
      </c>
      <c r="C3489" s="17" t="s">
        <v>0</v>
      </c>
      <c r="D3489" s="17" t="s">
        <v>0</v>
      </c>
      <c r="E3489" s="17" t="s">
        <v>0</v>
      </c>
      <c r="F3489" s="19">
        <f>F3488+F3487+F3486+F3485+F3484+F3483+F3482+F3481+F3480+F3479+F3478+F3477+F3476+F3475+F3474+F3473</f>
        <v>3349600</v>
      </c>
      <c r="G3489" s="19">
        <f>G3488+G3487+G3486+G3485+G3484+G3483+G3482+G3481+G3480+G3479+G3478+G3477+G3476+G3475+G3474+G3473</f>
        <v>1336739.76</v>
      </c>
      <c r="H3489" s="20">
        <f>H3488+H3487+H3486+H3485+H3484+H3483+H3482+H3481+H3480+H3479+H3478+H3477+H3476+H3475+H3474+H3473</f>
        <v>2012860.24</v>
      </c>
    </row>
    <row r="3490" spans="1:8" x14ac:dyDescent="0.25">
      <c r="A3490" s="18" t="s">
        <v>0</v>
      </c>
      <c r="B3490" s="17" t="s">
        <v>42</v>
      </c>
      <c r="C3490" s="17" t="s">
        <v>0</v>
      </c>
      <c r="D3490" s="17" t="s">
        <v>0</v>
      </c>
      <c r="E3490" s="17" t="s">
        <v>0</v>
      </c>
      <c r="F3490" s="19">
        <f>0</f>
        <v>0</v>
      </c>
      <c r="G3490" s="19">
        <f>0</f>
        <v>0</v>
      </c>
      <c r="H3490" s="20">
        <f>0</f>
        <v>0</v>
      </c>
    </row>
    <row r="3491" spans="1:8" x14ac:dyDescent="0.25">
      <c r="A3491" s="18" t="s">
        <v>0</v>
      </c>
      <c r="B3491" s="17" t="s">
        <v>43</v>
      </c>
      <c r="C3491" s="17" t="s">
        <v>0</v>
      </c>
      <c r="D3491" s="17" t="s">
        <v>0</v>
      </c>
      <c r="E3491" s="17" t="s">
        <v>0</v>
      </c>
      <c r="F3491" s="19">
        <f>F3490-F3489</f>
        <v>-3349600</v>
      </c>
      <c r="G3491" s="19">
        <f>G3490-G3489</f>
        <v>-1336739.76</v>
      </c>
      <c r="H3491" s="20">
        <f>H3490-H3489</f>
        <v>-2012860.24</v>
      </c>
    </row>
    <row r="3492" spans="1:8" x14ac:dyDescent="0.25">
      <c r="A3492" s="16" t="s">
        <v>4070</v>
      </c>
      <c r="B3492" s="17" t="s">
        <v>817</v>
      </c>
      <c r="C3492" s="17" t="s">
        <v>0</v>
      </c>
      <c r="D3492" s="17" t="s">
        <v>0</v>
      </c>
      <c r="E3492" s="17" t="s">
        <v>0</v>
      </c>
      <c r="F3492" s="8"/>
      <c r="G3492" s="8"/>
      <c r="H3492" s="9"/>
    </row>
    <row r="3493" spans="1:8" x14ac:dyDescent="0.25">
      <c r="A3493" s="18" t="s">
        <v>4071</v>
      </c>
      <c r="B3493" s="17" t="s">
        <v>4072</v>
      </c>
      <c r="C3493" s="17" t="s">
        <v>48</v>
      </c>
      <c r="D3493" s="17" t="s">
        <v>4405</v>
      </c>
      <c r="E3493" s="17" t="s">
        <v>4447</v>
      </c>
      <c r="F3493" s="19">
        <v>100</v>
      </c>
      <c r="G3493" s="19">
        <v>0</v>
      </c>
      <c r="H3493" s="20">
        <v>100</v>
      </c>
    </row>
    <row r="3494" spans="1:8" x14ac:dyDescent="0.25">
      <c r="A3494" s="18" t="s">
        <v>4073</v>
      </c>
      <c r="B3494" s="17" t="s">
        <v>4074</v>
      </c>
      <c r="C3494" s="17" t="s">
        <v>250</v>
      </c>
      <c r="D3494" s="17" t="s">
        <v>4405</v>
      </c>
      <c r="E3494" s="17" t="s">
        <v>4447</v>
      </c>
      <c r="F3494" s="19">
        <v>100</v>
      </c>
      <c r="G3494" s="19">
        <v>316563.33</v>
      </c>
      <c r="H3494" s="20">
        <v>-316463.33</v>
      </c>
    </row>
    <row r="3495" spans="1:8" x14ac:dyDescent="0.25">
      <c r="A3495" s="18" t="s">
        <v>4075</v>
      </c>
      <c r="B3495" s="17" t="s">
        <v>4076</v>
      </c>
      <c r="C3495" s="17" t="s">
        <v>475</v>
      </c>
      <c r="D3495" s="17" t="s">
        <v>4405</v>
      </c>
      <c r="E3495" s="17" t="s">
        <v>4447</v>
      </c>
      <c r="F3495" s="19">
        <v>100</v>
      </c>
      <c r="G3495" s="19">
        <v>68114.2</v>
      </c>
      <c r="H3495" s="20">
        <v>-68014.2</v>
      </c>
    </row>
    <row r="3496" spans="1:8" x14ac:dyDescent="0.25">
      <c r="A3496" s="18" t="s">
        <v>0</v>
      </c>
      <c r="B3496" s="17" t="s">
        <v>38</v>
      </c>
      <c r="C3496" s="17" t="s">
        <v>0</v>
      </c>
      <c r="D3496" s="17" t="s">
        <v>0</v>
      </c>
      <c r="E3496" s="17" t="s">
        <v>0</v>
      </c>
      <c r="F3496" s="19">
        <f>F3495+F3494+F3493</f>
        <v>300</v>
      </c>
      <c r="G3496" s="19">
        <f>G3495+G3494+G3493</f>
        <v>384677.53</v>
      </c>
      <c r="H3496" s="20">
        <f>H3495+H3494+H3493</f>
        <v>-384377.53</v>
      </c>
    </row>
    <row r="3497" spans="1:8" x14ac:dyDescent="0.25">
      <c r="A3497" s="18" t="s">
        <v>4077</v>
      </c>
      <c r="B3497" s="17" t="s">
        <v>4078</v>
      </c>
      <c r="C3497" s="17" t="s">
        <v>1953</v>
      </c>
      <c r="D3497" s="17" t="s">
        <v>4405</v>
      </c>
      <c r="E3497" s="17" t="s">
        <v>4447</v>
      </c>
      <c r="F3497" s="19">
        <v>100</v>
      </c>
      <c r="G3497" s="19">
        <v>1577748.39</v>
      </c>
      <c r="H3497" s="20">
        <v>-1577648.39</v>
      </c>
    </row>
    <row r="3498" spans="1:8" x14ac:dyDescent="0.25">
      <c r="A3498" s="18" t="s">
        <v>4079</v>
      </c>
      <c r="B3498" s="17" t="s">
        <v>380</v>
      </c>
      <c r="C3498" s="17" t="s">
        <v>261</v>
      </c>
      <c r="D3498" s="17" t="s">
        <v>4405</v>
      </c>
      <c r="E3498" s="17" t="s">
        <v>4447</v>
      </c>
      <c r="F3498" s="19">
        <v>100</v>
      </c>
      <c r="G3498" s="19">
        <v>0</v>
      </c>
      <c r="H3498" s="20">
        <v>100</v>
      </c>
    </row>
    <row r="3499" spans="1:8" x14ac:dyDescent="0.25">
      <c r="A3499" s="18" t="s">
        <v>4080</v>
      </c>
      <c r="B3499" s="17" t="s">
        <v>4081</v>
      </c>
      <c r="C3499" s="17" t="s">
        <v>1953</v>
      </c>
      <c r="D3499" s="17" t="s">
        <v>4405</v>
      </c>
      <c r="E3499" s="17" t="s">
        <v>4447</v>
      </c>
      <c r="F3499" s="19">
        <v>100</v>
      </c>
      <c r="G3499" s="19">
        <v>5206384.79</v>
      </c>
      <c r="H3499" s="20">
        <v>-5206284.79</v>
      </c>
    </row>
    <row r="3500" spans="1:8" x14ac:dyDescent="0.25">
      <c r="A3500" s="18" t="s">
        <v>0</v>
      </c>
      <c r="B3500" s="17" t="s">
        <v>42</v>
      </c>
      <c r="C3500" s="17" t="s">
        <v>0</v>
      </c>
      <c r="D3500" s="17" t="s">
        <v>0</v>
      </c>
      <c r="E3500" s="17" t="s">
        <v>0</v>
      </c>
      <c r="F3500" s="19">
        <f>F3499+F3498+F3497</f>
        <v>300</v>
      </c>
      <c r="G3500" s="19">
        <f>G3499+G3498+G3497</f>
        <v>6784133.1799999997</v>
      </c>
      <c r="H3500" s="20">
        <f>H3499+H3498+H3497</f>
        <v>-6783833.1799999997</v>
      </c>
    </row>
    <row r="3501" spans="1:8" x14ac:dyDescent="0.25">
      <c r="A3501" s="18" t="s">
        <v>0</v>
      </c>
      <c r="B3501" s="17" t="s">
        <v>43</v>
      </c>
      <c r="C3501" s="17" t="s">
        <v>0</v>
      </c>
      <c r="D3501" s="17" t="s">
        <v>0</v>
      </c>
      <c r="E3501" s="17" t="s">
        <v>0</v>
      </c>
      <c r="F3501" s="19">
        <f>F3500-F3496</f>
        <v>0</v>
      </c>
      <c r="G3501" s="19">
        <f>G3500-G3496</f>
        <v>6399455.6499999994</v>
      </c>
      <c r="H3501" s="20">
        <f>H3500-H3496</f>
        <v>-6399455.6499999994</v>
      </c>
    </row>
    <row r="3502" spans="1:8" x14ac:dyDescent="0.25">
      <c r="A3502" s="14" t="s">
        <v>4082</v>
      </c>
      <c r="B3502" s="15" t="s">
        <v>1076</v>
      </c>
      <c r="C3502" s="15" t="s">
        <v>0</v>
      </c>
      <c r="D3502" s="15" t="s">
        <v>0</v>
      </c>
      <c r="E3502" s="15" t="s">
        <v>0</v>
      </c>
      <c r="F3502" s="8"/>
      <c r="G3502" s="8"/>
      <c r="H3502" s="9"/>
    </row>
    <row r="3503" spans="1:8" x14ac:dyDescent="0.25">
      <c r="A3503" s="16" t="s">
        <v>4083</v>
      </c>
      <c r="B3503" s="17" t="s">
        <v>1076</v>
      </c>
      <c r="C3503" s="17" t="s">
        <v>0</v>
      </c>
      <c r="D3503" s="17" t="s">
        <v>0</v>
      </c>
      <c r="E3503" s="17" t="s">
        <v>0</v>
      </c>
      <c r="F3503" s="8"/>
      <c r="G3503" s="8"/>
      <c r="H3503" s="9"/>
    </row>
    <row r="3504" spans="1:8" x14ac:dyDescent="0.25">
      <c r="A3504" s="18" t="s">
        <v>4084</v>
      </c>
      <c r="B3504" s="17" t="s">
        <v>91</v>
      </c>
      <c r="C3504" s="17" t="s">
        <v>92</v>
      </c>
      <c r="D3504" s="17" t="s">
        <v>4410</v>
      </c>
      <c r="E3504" s="17" t="s">
        <v>4421</v>
      </c>
      <c r="F3504" s="19">
        <v>10000</v>
      </c>
      <c r="G3504" s="19">
        <v>0</v>
      </c>
      <c r="H3504" s="20">
        <v>10000</v>
      </c>
    </row>
    <row r="3505" spans="1:8" x14ac:dyDescent="0.25">
      <c r="A3505" s="18" t="s">
        <v>4085</v>
      </c>
      <c r="B3505" s="17" t="s">
        <v>3672</v>
      </c>
      <c r="C3505" s="17" t="s">
        <v>48</v>
      </c>
      <c r="D3505" s="17" t="s">
        <v>4410</v>
      </c>
      <c r="E3505" s="17" t="s">
        <v>4437</v>
      </c>
      <c r="F3505" s="19">
        <v>8000</v>
      </c>
      <c r="G3505" s="19">
        <v>6800</v>
      </c>
      <c r="H3505" s="20">
        <v>1200</v>
      </c>
    </row>
    <row r="3506" spans="1:8" x14ac:dyDescent="0.25">
      <c r="A3506" s="18" t="s">
        <v>4086</v>
      </c>
      <c r="B3506" s="17" t="s">
        <v>101</v>
      </c>
      <c r="C3506" s="17" t="s">
        <v>19</v>
      </c>
      <c r="D3506" s="17" t="s">
        <v>4408</v>
      </c>
      <c r="E3506" s="17" t="s">
        <v>4439</v>
      </c>
      <c r="F3506" s="19">
        <v>20000</v>
      </c>
      <c r="G3506" s="19">
        <v>8500</v>
      </c>
      <c r="H3506" s="20">
        <v>11500</v>
      </c>
    </row>
    <row r="3507" spans="1:8" x14ac:dyDescent="0.25">
      <c r="A3507" s="18" t="s">
        <v>4087</v>
      </c>
      <c r="B3507" s="17" t="s">
        <v>101</v>
      </c>
      <c r="C3507" s="17" t="s">
        <v>19</v>
      </c>
      <c r="D3507" s="17" t="s">
        <v>4410</v>
      </c>
      <c r="E3507" s="17" t="s">
        <v>4421</v>
      </c>
      <c r="F3507" s="19">
        <v>63000</v>
      </c>
      <c r="G3507" s="19">
        <v>37375.910000000003</v>
      </c>
      <c r="H3507" s="20">
        <v>25624.09</v>
      </c>
    </row>
    <row r="3508" spans="1:8" x14ac:dyDescent="0.25">
      <c r="A3508" s="18" t="s">
        <v>4088</v>
      </c>
      <c r="B3508" s="17" t="s">
        <v>101</v>
      </c>
      <c r="C3508" s="17" t="s">
        <v>19</v>
      </c>
      <c r="D3508" s="17" t="s">
        <v>4408</v>
      </c>
      <c r="E3508" s="17" t="s">
        <v>4421</v>
      </c>
      <c r="F3508" s="19">
        <v>15000</v>
      </c>
      <c r="G3508" s="19">
        <v>0</v>
      </c>
      <c r="H3508" s="20">
        <v>15000</v>
      </c>
    </row>
    <row r="3509" spans="1:8" x14ac:dyDescent="0.25">
      <c r="A3509" s="18" t="s">
        <v>0</v>
      </c>
      <c r="B3509" s="17" t="s">
        <v>38</v>
      </c>
      <c r="C3509" s="17" t="s">
        <v>0</v>
      </c>
      <c r="D3509" s="17" t="s">
        <v>0</v>
      </c>
      <c r="E3509" s="17" t="s">
        <v>0</v>
      </c>
      <c r="F3509" s="19">
        <f>F3508+F3507+F3506+F3505+F3504</f>
        <v>116000</v>
      </c>
      <c r="G3509" s="19">
        <f>G3508+G3507+G3506+G3505+G3504</f>
        <v>52675.91</v>
      </c>
      <c r="H3509" s="20">
        <f>H3508+H3507+H3506+H3505+H3504</f>
        <v>63324.09</v>
      </c>
    </row>
    <row r="3510" spans="1:8" x14ac:dyDescent="0.25">
      <c r="A3510" s="18" t="s">
        <v>0</v>
      </c>
      <c r="B3510" s="17" t="s">
        <v>42</v>
      </c>
      <c r="C3510" s="17" t="s">
        <v>0</v>
      </c>
      <c r="D3510" s="17" t="s">
        <v>0</v>
      </c>
      <c r="E3510" s="17" t="s">
        <v>0</v>
      </c>
      <c r="F3510" s="19">
        <f>0</f>
        <v>0</v>
      </c>
      <c r="G3510" s="19">
        <f>0</f>
        <v>0</v>
      </c>
      <c r="H3510" s="20">
        <f>0</f>
        <v>0</v>
      </c>
    </row>
    <row r="3511" spans="1:8" x14ac:dyDescent="0.25">
      <c r="A3511" s="18" t="s">
        <v>0</v>
      </c>
      <c r="B3511" s="17" t="s">
        <v>43</v>
      </c>
      <c r="C3511" s="17" t="s">
        <v>0</v>
      </c>
      <c r="D3511" s="17" t="s">
        <v>0</v>
      </c>
      <c r="E3511" s="17" t="s">
        <v>0</v>
      </c>
      <c r="F3511" s="19">
        <f>F3510-F3509</f>
        <v>-116000</v>
      </c>
      <c r="G3511" s="19">
        <f>G3510-G3509</f>
        <v>-52675.91</v>
      </c>
      <c r="H3511" s="20">
        <f>H3510-H3509</f>
        <v>-63324.09</v>
      </c>
    </row>
    <row r="3512" spans="1:8" x14ac:dyDescent="0.25">
      <c r="A3512" s="10" t="s">
        <v>4089</v>
      </c>
      <c r="B3512" s="11" t="s">
        <v>4090</v>
      </c>
      <c r="C3512" s="11" t="s">
        <v>0</v>
      </c>
      <c r="D3512" s="11" t="s">
        <v>0</v>
      </c>
      <c r="E3512" s="11" t="s">
        <v>0</v>
      </c>
      <c r="F3512" s="8"/>
      <c r="G3512" s="8"/>
      <c r="H3512" s="9"/>
    </row>
    <row r="3513" spans="1:8" x14ac:dyDescent="0.25">
      <c r="A3513" s="12" t="s">
        <v>4091</v>
      </c>
      <c r="B3513" s="13" t="s">
        <v>4092</v>
      </c>
      <c r="C3513" s="13" t="s">
        <v>0</v>
      </c>
      <c r="D3513" s="13" t="s">
        <v>0</v>
      </c>
      <c r="E3513" s="13" t="s">
        <v>0</v>
      </c>
      <c r="F3513" s="8"/>
      <c r="G3513" s="8"/>
      <c r="H3513" s="9"/>
    </row>
    <row r="3514" spans="1:8" x14ac:dyDescent="0.25">
      <c r="A3514" s="14" t="s">
        <v>4093</v>
      </c>
      <c r="B3514" s="15" t="s">
        <v>4094</v>
      </c>
      <c r="C3514" s="15" t="s">
        <v>0</v>
      </c>
      <c r="D3514" s="15" t="s">
        <v>0</v>
      </c>
      <c r="E3514" s="15" t="s">
        <v>0</v>
      </c>
      <c r="F3514" s="8"/>
      <c r="G3514" s="8"/>
      <c r="H3514" s="9"/>
    </row>
    <row r="3515" spans="1:8" x14ac:dyDescent="0.25">
      <c r="A3515" s="16" t="s">
        <v>4095</v>
      </c>
      <c r="B3515" s="17" t="s">
        <v>4094</v>
      </c>
      <c r="C3515" s="17" t="s">
        <v>0</v>
      </c>
      <c r="D3515" s="17" t="s">
        <v>0</v>
      </c>
      <c r="E3515" s="17" t="s">
        <v>0</v>
      </c>
      <c r="F3515" s="8"/>
      <c r="G3515" s="8"/>
      <c r="H3515" s="9"/>
    </row>
    <row r="3516" spans="1:8" x14ac:dyDescent="0.25">
      <c r="A3516" s="18" t="s">
        <v>4096</v>
      </c>
      <c r="B3516" s="17" t="s">
        <v>325</v>
      </c>
      <c r="C3516" s="17" t="s">
        <v>86</v>
      </c>
      <c r="D3516" s="17" t="s">
        <v>4409</v>
      </c>
      <c r="E3516" s="17" t="s">
        <v>4418</v>
      </c>
      <c r="F3516" s="19">
        <v>500000</v>
      </c>
      <c r="G3516" s="19">
        <v>281900</v>
      </c>
      <c r="H3516" s="20">
        <v>218100</v>
      </c>
    </row>
    <row r="3517" spans="1:8" x14ac:dyDescent="0.25">
      <c r="A3517" s="18" t="s">
        <v>4097</v>
      </c>
      <c r="B3517" s="17" t="s">
        <v>107</v>
      </c>
      <c r="C3517" s="17" t="s">
        <v>19</v>
      </c>
      <c r="D3517" s="17" t="s">
        <v>4409</v>
      </c>
      <c r="E3517" s="17" t="s">
        <v>4418</v>
      </c>
      <c r="F3517" s="19">
        <v>100</v>
      </c>
      <c r="G3517" s="19">
        <v>0</v>
      </c>
      <c r="H3517" s="20">
        <v>100</v>
      </c>
    </row>
    <row r="3518" spans="1:8" x14ac:dyDescent="0.25">
      <c r="A3518" s="18" t="s">
        <v>4098</v>
      </c>
      <c r="B3518" s="17" t="s">
        <v>4099</v>
      </c>
      <c r="C3518" s="17" t="s">
        <v>19</v>
      </c>
      <c r="D3518" s="17" t="s">
        <v>4409</v>
      </c>
      <c r="E3518" s="17" t="s">
        <v>4418</v>
      </c>
      <c r="F3518" s="19">
        <v>170000</v>
      </c>
      <c r="G3518" s="19">
        <v>170000</v>
      </c>
      <c r="H3518" s="20">
        <v>0</v>
      </c>
    </row>
    <row r="3519" spans="1:8" x14ac:dyDescent="0.25">
      <c r="A3519" s="18" t="s">
        <v>0</v>
      </c>
      <c r="B3519" s="17" t="s">
        <v>38</v>
      </c>
      <c r="C3519" s="17" t="s">
        <v>0</v>
      </c>
      <c r="D3519" s="17" t="s">
        <v>0</v>
      </c>
      <c r="E3519" s="17" t="s">
        <v>0</v>
      </c>
      <c r="F3519" s="19">
        <f>F3518+F3517+F3516</f>
        <v>670100</v>
      </c>
      <c r="G3519" s="19">
        <f>G3518+G3517+G3516</f>
        <v>451900</v>
      </c>
      <c r="H3519" s="20">
        <f>H3518+H3517+H3516</f>
        <v>218200</v>
      </c>
    </row>
    <row r="3520" spans="1:8" x14ac:dyDescent="0.25">
      <c r="A3520" s="18" t="s">
        <v>4100</v>
      </c>
      <c r="B3520" s="17" t="s">
        <v>4101</v>
      </c>
      <c r="C3520" s="17" t="s">
        <v>177</v>
      </c>
      <c r="D3520" s="17" t="s">
        <v>4409</v>
      </c>
      <c r="E3520" s="17" t="s">
        <v>4418</v>
      </c>
      <c r="F3520" s="19">
        <v>580000</v>
      </c>
      <c r="G3520" s="19">
        <v>573854.56000000006</v>
      </c>
      <c r="H3520" s="20">
        <v>6145.44</v>
      </c>
    </row>
    <row r="3521" spans="1:8" x14ac:dyDescent="0.25">
      <c r="A3521" s="18" t="s">
        <v>0</v>
      </c>
      <c r="B3521" s="17" t="s">
        <v>42</v>
      </c>
      <c r="C3521" s="17" t="s">
        <v>0</v>
      </c>
      <c r="D3521" s="17" t="s">
        <v>0</v>
      </c>
      <c r="E3521" s="17" t="s">
        <v>0</v>
      </c>
      <c r="F3521" s="19">
        <f>F3520</f>
        <v>580000</v>
      </c>
      <c r="G3521" s="19">
        <f>G3520</f>
        <v>573854.56000000006</v>
      </c>
      <c r="H3521" s="20">
        <f>H3520</f>
        <v>6145.44</v>
      </c>
    </row>
    <row r="3522" spans="1:8" x14ac:dyDescent="0.25">
      <c r="A3522" s="18" t="s">
        <v>0</v>
      </c>
      <c r="B3522" s="17" t="s">
        <v>43</v>
      </c>
      <c r="C3522" s="17" t="s">
        <v>0</v>
      </c>
      <c r="D3522" s="17" t="s">
        <v>0</v>
      </c>
      <c r="E3522" s="17" t="s">
        <v>0</v>
      </c>
      <c r="F3522" s="19">
        <f>F3521-F3519</f>
        <v>-90100</v>
      </c>
      <c r="G3522" s="19">
        <f>G3521-G3519</f>
        <v>121954.56000000006</v>
      </c>
      <c r="H3522" s="20">
        <f>H3521-H3519</f>
        <v>-212054.56</v>
      </c>
    </row>
    <row r="3523" spans="1:8" x14ac:dyDescent="0.25">
      <c r="A3523" s="12" t="s">
        <v>4102</v>
      </c>
      <c r="B3523" s="13" t="s">
        <v>4103</v>
      </c>
      <c r="C3523" s="13" t="s">
        <v>0</v>
      </c>
      <c r="D3523" s="13" t="s">
        <v>0</v>
      </c>
      <c r="E3523" s="13" t="s">
        <v>0</v>
      </c>
      <c r="F3523" s="8"/>
      <c r="G3523" s="8"/>
      <c r="H3523" s="9"/>
    </row>
    <row r="3524" spans="1:8" x14ac:dyDescent="0.25">
      <c r="A3524" s="14" t="s">
        <v>4104</v>
      </c>
      <c r="B3524" s="15" t="s">
        <v>4105</v>
      </c>
      <c r="C3524" s="15" t="s">
        <v>0</v>
      </c>
      <c r="D3524" s="15" t="s">
        <v>0</v>
      </c>
      <c r="E3524" s="15" t="s">
        <v>0</v>
      </c>
      <c r="F3524" s="8"/>
      <c r="G3524" s="8"/>
      <c r="H3524" s="9"/>
    </row>
    <row r="3525" spans="1:8" x14ac:dyDescent="0.25">
      <c r="A3525" s="16" t="s">
        <v>4106</v>
      </c>
      <c r="B3525" s="17" t="s">
        <v>4105</v>
      </c>
      <c r="C3525" s="17" t="s">
        <v>0</v>
      </c>
      <c r="D3525" s="17" t="s">
        <v>0</v>
      </c>
      <c r="E3525" s="17" t="s">
        <v>0</v>
      </c>
      <c r="F3525" s="8"/>
      <c r="G3525" s="8"/>
      <c r="H3525" s="9"/>
    </row>
    <row r="3526" spans="1:8" x14ac:dyDescent="0.25">
      <c r="A3526" s="18" t="s">
        <v>0</v>
      </c>
      <c r="B3526" s="17" t="s">
        <v>38</v>
      </c>
      <c r="C3526" s="17" t="s">
        <v>0</v>
      </c>
      <c r="D3526" s="17" t="s">
        <v>0</v>
      </c>
      <c r="E3526" s="17" t="s">
        <v>0</v>
      </c>
      <c r="F3526" s="19">
        <f>0</f>
        <v>0</v>
      </c>
      <c r="G3526" s="19">
        <f>0</f>
        <v>0</v>
      </c>
      <c r="H3526" s="20">
        <f>0</f>
        <v>0</v>
      </c>
    </row>
    <row r="3527" spans="1:8" x14ac:dyDescent="0.25">
      <c r="A3527" s="18" t="s">
        <v>4107</v>
      </c>
      <c r="B3527" s="17" t="s">
        <v>3481</v>
      </c>
      <c r="C3527" s="17" t="s">
        <v>3482</v>
      </c>
      <c r="D3527" s="17" t="s">
        <v>4405</v>
      </c>
      <c r="E3527" s="17" t="s">
        <v>4416</v>
      </c>
      <c r="F3527" s="19">
        <v>100</v>
      </c>
      <c r="G3527" s="19">
        <v>0</v>
      </c>
      <c r="H3527" s="20">
        <v>100</v>
      </c>
    </row>
    <row r="3528" spans="1:8" x14ac:dyDescent="0.25">
      <c r="A3528" s="18" t="s">
        <v>0</v>
      </c>
      <c r="B3528" s="17" t="s">
        <v>42</v>
      </c>
      <c r="C3528" s="17" t="s">
        <v>0</v>
      </c>
      <c r="D3528" s="17" t="s">
        <v>0</v>
      </c>
      <c r="E3528" s="17" t="s">
        <v>0</v>
      </c>
      <c r="F3528" s="19">
        <f>F3527</f>
        <v>100</v>
      </c>
      <c r="G3528" s="19">
        <f>G3527</f>
        <v>0</v>
      </c>
      <c r="H3528" s="20">
        <f>H3527</f>
        <v>100</v>
      </c>
    </row>
    <row r="3529" spans="1:8" x14ac:dyDescent="0.25">
      <c r="A3529" s="18" t="s">
        <v>0</v>
      </c>
      <c r="B3529" s="17" t="s">
        <v>43</v>
      </c>
      <c r="C3529" s="17" t="s">
        <v>0</v>
      </c>
      <c r="D3529" s="17" t="s">
        <v>0</v>
      </c>
      <c r="E3529" s="17" t="s">
        <v>0</v>
      </c>
      <c r="F3529" s="19">
        <f>F3528-F3526</f>
        <v>100</v>
      </c>
      <c r="G3529" s="19">
        <f>G3528-G3526</f>
        <v>0</v>
      </c>
      <c r="H3529" s="20">
        <f>H3528-H3526</f>
        <v>100</v>
      </c>
    </row>
    <row r="3530" spans="1:8" x14ac:dyDescent="0.25">
      <c r="A3530" s="14" t="s">
        <v>4108</v>
      </c>
      <c r="B3530" s="15" t="s">
        <v>4109</v>
      </c>
      <c r="C3530" s="15" t="s">
        <v>0</v>
      </c>
      <c r="D3530" s="15" t="s">
        <v>0</v>
      </c>
      <c r="E3530" s="15" t="s">
        <v>0</v>
      </c>
      <c r="F3530" s="8"/>
      <c r="G3530" s="8"/>
      <c r="H3530" s="9"/>
    </row>
    <row r="3531" spans="1:8" x14ac:dyDescent="0.25">
      <c r="A3531" s="16" t="s">
        <v>4110</v>
      </c>
      <c r="B3531" s="17" t="s">
        <v>4109</v>
      </c>
      <c r="C3531" s="17" t="s">
        <v>0</v>
      </c>
      <c r="D3531" s="17" t="s">
        <v>0</v>
      </c>
      <c r="E3531" s="17" t="s">
        <v>0</v>
      </c>
      <c r="F3531" s="8"/>
      <c r="G3531" s="8"/>
      <c r="H3531" s="9"/>
    </row>
    <row r="3532" spans="1:8" x14ac:dyDescent="0.25">
      <c r="A3532" s="18" t="s">
        <v>0</v>
      </c>
      <c r="B3532" s="17" t="s">
        <v>38</v>
      </c>
      <c r="C3532" s="17" t="s">
        <v>0</v>
      </c>
      <c r="D3532" s="17" t="s">
        <v>0</v>
      </c>
      <c r="E3532" s="17" t="s">
        <v>0</v>
      </c>
      <c r="F3532" s="19">
        <f>0</f>
        <v>0</v>
      </c>
      <c r="G3532" s="19">
        <f>0</f>
        <v>0</v>
      </c>
      <c r="H3532" s="20">
        <f>0</f>
        <v>0</v>
      </c>
    </row>
    <row r="3533" spans="1:8" x14ac:dyDescent="0.25">
      <c r="A3533" s="18" t="s">
        <v>4111</v>
      </c>
      <c r="B3533" s="17" t="s">
        <v>4112</v>
      </c>
      <c r="C3533" s="17" t="s">
        <v>373</v>
      </c>
      <c r="D3533" s="17" t="s">
        <v>4409</v>
      </c>
      <c r="E3533" s="17" t="s">
        <v>4424</v>
      </c>
      <c r="F3533" s="19">
        <v>45000</v>
      </c>
      <c r="G3533" s="19">
        <v>41532</v>
      </c>
      <c r="H3533" s="20">
        <v>3468</v>
      </c>
    </row>
    <row r="3534" spans="1:8" x14ac:dyDescent="0.25">
      <c r="A3534" s="18" t="s">
        <v>0</v>
      </c>
      <c r="B3534" s="17" t="s">
        <v>42</v>
      </c>
      <c r="C3534" s="17" t="s">
        <v>0</v>
      </c>
      <c r="D3534" s="17" t="s">
        <v>0</v>
      </c>
      <c r="E3534" s="17" t="s">
        <v>0</v>
      </c>
      <c r="F3534" s="19">
        <f>F3533</f>
        <v>45000</v>
      </c>
      <c r="G3534" s="19">
        <f>G3533</f>
        <v>41532</v>
      </c>
      <c r="H3534" s="20">
        <f>H3533</f>
        <v>3468</v>
      </c>
    </row>
    <row r="3535" spans="1:8" x14ac:dyDescent="0.25">
      <c r="A3535" s="18" t="s">
        <v>0</v>
      </c>
      <c r="B3535" s="17" t="s">
        <v>43</v>
      </c>
      <c r="C3535" s="17" t="s">
        <v>0</v>
      </c>
      <c r="D3535" s="17" t="s">
        <v>0</v>
      </c>
      <c r="E3535" s="17" t="s">
        <v>0</v>
      </c>
      <c r="F3535" s="19">
        <f>F3534-F3532</f>
        <v>45000</v>
      </c>
      <c r="G3535" s="19">
        <f>G3534-G3532</f>
        <v>41532</v>
      </c>
      <c r="H3535" s="20">
        <f>H3534-H3532</f>
        <v>3468</v>
      </c>
    </row>
    <row r="3536" spans="1:8" x14ac:dyDescent="0.25">
      <c r="A3536" s="14" t="s">
        <v>4113</v>
      </c>
      <c r="B3536" s="15" t="s">
        <v>4114</v>
      </c>
      <c r="C3536" s="15" t="s">
        <v>0</v>
      </c>
      <c r="D3536" s="15" t="s">
        <v>0</v>
      </c>
      <c r="E3536" s="15" t="s">
        <v>0</v>
      </c>
      <c r="F3536" s="8"/>
      <c r="G3536" s="8"/>
      <c r="H3536" s="9"/>
    </row>
    <row r="3537" spans="1:8" x14ac:dyDescent="0.25">
      <c r="A3537" s="16" t="s">
        <v>4115</v>
      </c>
      <c r="B3537" s="17" t="s">
        <v>4114</v>
      </c>
      <c r="C3537" s="17" t="s">
        <v>0</v>
      </c>
      <c r="D3537" s="17" t="s">
        <v>0</v>
      </c>
      <c r="E3537" s="17" t="s">
        <v>0</v>
      </c>
      <c r="F3537" s="8"/>
      <c r="G3537" s="8"/>
      <c r="H3537" s="9"/>
    </row>
    <row r="3538" spans="1:8" x14ac:dyDescent="0.25">
      <c r="A3538" s="18" t="s">
        <v>0</v>
      </c>
      <c r="B3538" s="17" t="s">
        <v>38</v>
      </c>
      <c r="C3538" s="17" t="s">
        <v>0</v>
      </c>
      <c r="D3538" s="17" t="s">
        <v>0</v>
      </c>
      <c r="E3538" s="17" t="s">
        <v>0</v>
      </c>
      <c r="F3538" s="19">
        <f>0</f>
        <v>0</v>
      </c>
      <c r="G3538" s="19">
        <f>0</f>
        <v>0</v>
      </c>
      <c r="H3538" s="20">
        <f>0</f>
        <v>0</v>
      </c>
    </row>
    <row r="3539" spans="1:8" x14ac:dyDescent="0.25">
      <c r="A3539" s="18" t="s">
        <v>4116</v>
      </c>
      <c r="B3539" s="17" t="s">
        <v>4117</v>
      </c>
      <c r="C3539" s="17" t="s">
        <v>373</v>
      </c>
      <c r="D3539" s="17" t="s">
        <v>4405</v>
      </c>
      <c r="E3539" s="17" t="s">
        <v>4412</v>
      </c>
      <c r="F3539" s="19">
        <v>1300</v>
      </c>
      <c r="G3539" s="19">
        <v>1306.68</v>
      </c>
      <c r="H3539" s="20">
        <v>-6.68</v>
      </c>
    </row>
    <row r="3540" spans="1:8" x14ac:dyDescent="0.25">
      <c r="A3540" s="18" t="s">
        <v>0</v>
      </c>
      <c r="B3540" s="17" t="s">
        <v>42</v>
      </c>
      <c r="C3540" s="17" t="s">
        <v>0</v>
      </c>
      <c r="D3540" s="17" t="s">
        <v>0</v>
      </c>
      <c r="E3540" s="17" t="s">
        <v>0</v>
      </c>
      <c r="F3540" s="19">
        <f>F3539</f>
        <v>1300</v>
      </c>
      <c r="G3540" s="19">
        <f>G3539</f>
        <v>1306.68</v>
      </c>
      <c r="H3540" s="20">
        <f>H3539</f>
        <v>-6.68</v>
      </c>
    </row>
    <row r="3541" spans="1:8" x14ac:dyDescent="0.25">
      <c r="A3541" s="18" t="s">
        <v>0</v>
      </c>
      <c r="B3541" s="17" t="s">
        <v>43</v>
      </c>
      <c r="C3541" s="17" t="s">
        <v>0</v>
      </c>
      <c r="D3541" s="17" t="s">
        <v>0</v>
      </c>
      <c r="E3541" s="17" t="s">
        <v>0</v>
      </c>
      <c r="F3541" s="19">
        <f>F3540-F3538</f>
        <v>1300</v>
      </c>
      <c r="G3541" s="19">
        <f>G3540-G3538</f>
        <v>1306.68</v>
      </c>
      <c r="H3541" s="20">
        <f>H3540-H3538</f>
        <v>-6.68</v>
      </c>
    </row>
    <row r="3542" spans="1:8" x14ac:dyDescent="0.25">
      <c r="A3542" s="12" t="s">
        <v>4118</v>
      </c>
      <c r="B3542" s="13" t="s">
        <v>4119</v>
      </c>
      <c r="C3542" s="13" t="s">
        <v>0</v>
      </c>
      <c r="D3542" s="13" t="s">
        <v>0</v>
      </c>
      <c r="E3542" s="13" t="s">
        <v>0</v>
      </c>
      <c r="F3542" s="8"/>
      <c r="G3542" s="8"/>
      <c r="H3542" s="9"/>
    </row>
    <row r="3543" spans="1:8" x14ac:dyDescent="0.25">
      <c r="A3543" s="14" t="s">
        <v>4120</v>
      </c>
      <c r="B3543" s="15" t="s">
        <v>4121</v>
      </c>
      <c r="C3543" s="15" t="s">
        <v>0</v>
      </c>
      <c r="D3543" s="15" t="s">
        <v>0</v>
      </c>
      <c r="E3543" s="15" t="s">
        <v>0</v>
      </c>
      <c r="F3543" s="8"/>
      <c r="G3543" s="8"/>
      <c r="H3543" s="9"/>
    </row>
    <row r="3544" spans="1:8" x14ac:dyDescent="0.25">
      <c r="A3544" s="16" t="s">
        <v>4122</v>
      </c>
      <c r="B3544" s="17" t="s">
        <v>4121</v>
      </c>
      <c r="C3544" s="17" t="s">
        <v>0</v>
      </c>
      <c r="D3544" s="17" t="s">
        <v>0</v>
      </c>
      <c r="E3544" s="17" t="s">
        <v>0</v>
      </c>
      <c r="F3544" s="8"/>
      <c r="G3544" s="8"/>
      <c r="H3544" s="9"/>
    </row>
    <row r="3545" spans="1:8" x14ac:dyDescent="0.25">
      <c r="A3545" s="18" t="s">
        <v>4123</v>
      </c>
      <c r="B3545" s="17" t="s">
        <v>4124</v>
      </c>
      <c r="C3545" s="17" t="s">
        <v>79</v>
      </c>
      <c r="D3545" s="17" t="s">
        <v>4405</v>
      </c>
      <c r="E3545" s="17" t="s">
        <v>4415</v>
      </c>
      <c r="F3545" s="19">
        <v>120000</v>
      </c>
      <c r="G3545" s="19">
        <v>83110.92</v>
      </c>
      <c r="H3545" s="20">
        <v>36889.08</v>
      </c>
    </row>
    <row r="3546" spans="1:8" x14ac:dyDescent="0.25">
      <c r="A3546" s="18" t="s">
        <v>0</v>
      </c>
      <c r="B3546" s="17" t="s">
        <v>38</v>
      </c>
      <c r="C3546" s="17" t="s">
        <v>0</v>
      </c>
      <c r="D3546" s="17" t="s">
        <v>0</v>
      </c>
      <c r="E3546" s="17" t="s">
        <v>0</v>
      </c>
      <c r="F3546" s="19">
        <f>F3545</f>
        <v>120000</v>
      </c>
      <c r="G3546" s="19">
        <f>G3545</f>
        <v>83110.92</v>
      </c>
      <c r="H3546" s="20">
        <f>H3545</f>
        <v>36889.08</v>
      </c>
    </row>
    <row r="3547" spans="1:8" x14ac:dyDescent="0.25">
      <c r="A3547" s="18" t="s">
        <v>4125</v>
      </c>
      <c r="B3547" s="17" t="s">
        <v>4124</v>
      </c>
      <c r="C3547" s="17" t="s">
        <v>261</v>
      </c>
      <c r="D3547" s="17" t="s">
        <v>4405</v>
      </c>
      <c r="E3547" s="17" t="s">
        <v>4415</v>
      </c>
      <c r="F3547" s="19">
        <v>120000</v>
      </c>
      <c r="G3547" s="19">
        <v>84638.25</v>
      </c>
      <c r="H3547" s="20">
        <v>35361.75</v>
      </c>
    </row>
    <row r="3548" spans="1:8" x14ac:dyDescent="0.25">
      <c r="A3548" s="18" t="s">
        <v>0</v>
      </c>
      <c r="B3548" s="17" t="s">
        <v>42</v>
      </c>
      <c r="C3548" s="17" t="s">
        <v>0</v>
      </c>
      <c r="D3548" s="17" t="s">
        <v>0</v>
      </c>
      <c r="E3548" s="17" t="s">
        <v>0</v>
      </c>
      <c r="F3548" s="19">
        <f>F3547</f>
        <v>120000</v>
      </c>
      <c r="G3548" s="19">
        <f>G3547</f>
        <v>84638.25</v>
      </c>
      <c r="H3548" s="20">
        <f>H3547</f>
        <v>35361.75</v>
      </c>
    </row>
    <row r="3549" spans="1:8" x14ac:dyDescent="0.25">
      <c r="A3549" s="18" t="s">
        <v>0</v>
      </c>
      <c r="B3549" s="17" t="s">
        <v>43</v>
      </c>
      <c r="C3549" s="17" t="s">
        <v>0</v>
      </c>
      <c r="D3549" s="17" t="s">
        <v>0</v>
      </c>
      <c r="E3549" s="17" t="s">
        <v>0</v>
      </c>
      <c r="F3549" s="19">
        <f>F3548-F3546</f>
        <v>0</v>
      </c>
      <c r="G3549" s="19">
        <f>G3548-G3546</f>
        <v>1527.3300000000017</v>
      </c>
      <c r="H3549" s="20">
        <f>H3548-H3546</f>
        <v>-1527.3300000000017</v>
      </c>
    </row>
    <row r="3550" spans="1:8" x14ac:dyDescent="0.25">
      <c r="A3550" s="10" t="s">
        <v>4126</v>
      </c>
      <c r="B3550" s="11" t="s">
        <v>4127</v>
      </c>
      <c r="C3550" s="11" t="s">
        <v>0</v>
      </c>
      <c r="D3550" s="11" t="s">
        <v>0</v>
      </c>
      <c r="E3550" s="11" t="s">
        <v>0</v>
      </c>
      <c r="F3550" s="8"/>
      <c r="G3550" s="8"/>
      <c r="H3550" s="9"/>
    </row>
    <row r="3551" spans="1:8" x14ac:dyDescent="0.25">
      <c r="A3551" s="12" t="s">
        <v>4128</v>
      </c>
      <c r="B3551" s="13" t="s">
        <v>4129</v>
      </c>
      <c r="C3551" s="13" t="s">
        <v>0</v>
      </c>
      <c r="D3551" s="13" t="s">
        <v>0</v>
      </c>
      <c r="E3551" s="13" t="s">
        <v>0</v>
      </c>
      <c r="F3551" s="8"/>
      <c r="G3551" s="8"/>
      <c r="H3551" s="9"/>
    </row>
    <row r="3552" spans="1:8" x14ac:dyDescent="0.25">
      <c r="A3552" s="14" t="s">
        <v>4130</v>
      </c>
      <c r="B3552" s="15" t="s">
        <v>4131</v>
      </c>
      <c r="C3552" s="15" t="s">
        <v>0</v>
      </c>
      <c r="D3552" s="15" t="s">
        <v>0</v>
      </c>
      <c r="E3552" s="15" t="s">
        <v>0</v>
      </c>
      <c r="F3552" s="8"/>
      <c r="G3552" s="8"/>
      <c r="H3552" s="9"/>
    </row>
    <row r="3553" spans="1:8" x14ac:dyDescent="0.25">
      <c r="A3553" s="16" t="s">
        <v>4132</v>
      </c>
      <c r="B3553" s="17" t="s">
        <v>4131</v>
      </c>
      <c r="C3553" s="17" t="s">
        <v>0</v>
      </c>
      <c r="D3553" s="17" t="s">
        <v>0</v>
      </c>
      <c r="E3553" s="17" t="s">
        <v>0</v>
      </c>
      <c r="F3553" s="8"/>
      <c r="G3553" s="8"/>
      <c r="H3553" s="9"/>
    </row>
    <row r="3554" spans="1:8" x14ac:dyDescent="0.25">
      <c r="A3554" s="18" t="s">
        <v>4133</v>
      </c>
      <c r="B3554" s="17" t="s">
        <v>1350</v>
      </c>
      <c r="C3554" s="17" t="s">
        <v>1351</v>
      </c>
      <c r="D3554" s="17" t="s">
        <v>4405</v>
      </c>
      <c r="E3554" s="17" t="s">
        <v>4416</v>
      </c>
      <c r="F3554" s="19">
        <v>600000</v>
      </c>
      <c r="G3554" s="19">
        <v>530618.13</v>
      </c>
      <c r="H3554" s="20">
        <v>69381.87</v>
      </c>
    </row>
    <row r="3555" spans="1:8" x14ac:dyDescent="0.25">
      <c r="A3555" s="18" t="s">
        <v>4134</v>
      </c>
      <c r="B3555" s="17" t="s">
        <v>4135</v>
      </c>
      <c r="C3555" s="17" t="s">
        <v>19</v>
      </c>
      <c r="D3555" s="17" t="s">
        <v>4405</v>
      </c>
      <c r="E3555" s="17" t="s">
        <v>4416</v>
      </c>
      <c r="F3555" s="19">
        <v>700</v>
      </c>
      <c r="G3555" s="19">
        <v>2168.69</v>
      </c>
      <c r="H3555" s="20">
        <v>-1468.69</v>
      </c>
    </row>
    <row r="3556" spans="1:8" x14ac:dyDescent="0.25">
      <c r="A3556" s="18" t="s">
        <v>4136</v>
      </c>
      <c r="B3556" s="17" t="s">
        <v>4137</v>
      </c>
      <c r="C3556" s="17" t="s">
        <v>1351</v>
      </c>
      <c r="D3556" s="17" t="s">
        <v>4405</v>
      </c>
      <c r="E3556" s="17" t="s">
        <v>4416</v>
      </c>
      <c r="F3556" s="19">
        <v>11000</v>
      </c>
      <c r="G3556" s="19">
        <v>8747.77</v>
      </c>
      <c r="H3556" s="20">
        <v>2252.23</v>
      </c>
    </row>
    <row r="3557" spans="1:8" x14ac:dyDescent="0.25">
      <c r="A3557" s="18" t="s">
        <v>0</v>
      </c>
      <c r="B3557" s="17" t="s">
        <v>38</v>
      </c>
      <c r="C3557" s="17" t="s">
        <v>0</v>
      </c>
      <c r="D3557" s="17" t="s">
        <v>0</v>
      </c>
      <c r="E3557" s="17" t="s">
        <v>0</v>
      </c>
      <c r="F3557" s="19">
        <f>F3556+F3555+F3554</f>
        <v>611700</v>
      </c>
      <c r="G3557" s="19">
        <f>G3556+G3555+G3554</f>
        <v>541534.59</v>
      </c>
      <c r="H3557" s="20">
        <f>H3556+H3555+H3554</f>
        <v>70165.409999999989</v>
      </c>
    </row>
    <row r="3558" spans="1:8" x14ac:dyDescent="0.25">
      <c r="A3558" s="18" t="s">
        <v>4138</v>
      </c>
      <c r="B3558" s="17" t="s">
        <v>4139</v>
      </c>
      <c r="C3558" s="17" t="s">
        <v>376</v>
      </c>
      <c r="D3558" s="17" t="s">
        <v>4405</v>
      </c>
      <c r="E3558" s="17" t="s">
        <v>4416</v>
      </c>
      <c r="F3558" s="19">
        <v>57800</v>
      </c>
      <c r="G3558" s="19">
        <v>56185.919999999998</v>
      </c>
      <c r="H3558" s="20">
        <v>1614.08</v>
      </c>
    </row>
    <row r="3559" spans="1:8" x14ac:dyDescent="0.25">
      <c r="A3559" s="18" t="s">
        <v>4140</v>
      </c>
      <c r="B3559" s="17" t="s">
        <v>4141</v>
      </c>
      <c r="C3559" s="17" t="s">
        <v>376</v>
      </c>
      <c r="D3559" s="17" t="s">
        <v>4405</v>
      </c>
      <c r="E3559" s="17" t="s">
        <v>4416</v>
      </c>
      <c r="F3559" s="19">
        <v>717700</v>
      </c>
      <c r="G3559" s="19">
        <v>522249.24</v>
      </c>
      <c r="H3559" s="20">
        <v>195450.76</v>
      </c>
    </row>
    <row r="3560" spans="1:8" x14ac:dyDescent="0.25">
      <c r="A3560" s="18" t="s">
        <v>4142</v>
      </c>
      <c r="B3560" s="17" t="s">
        <v>3019</v>
      </c>
      <c r="C3560" s="17" t="s">
        <v>376</v>
      </c>
      <c r="D3560" s="17" t="s">
        <v>4405</v>
      </c>
      <c r="E3560" s="17" t="s">
        <v>4416</v>
      </c>
      <c r="F3560" s="19">
        <v>1500</v>
      </c>
      <c r="G3560" s="19">
        <v>8890.48</v>
      </c>
      <c r="H3560" s="20">
        <v>-7390.48</v>
      </c>
    </row>
    <row r="3561" spans="1:8" x14ac:dyDescent="0.25">
      <c r="A3561" s="18" t="s">
        <v>4143</v>
      </c>
      <c r="B3561" s="17" t="s">
        <v>4144</v>
      </c>
      <c r="C3561" s="17" t="s">
        <v>4145</v>
      </c>
      <c r="D3561" s="17" t="s">
        <v>4405</v>
      </c>
      <c r="E3561" s="17" t="s">
        <v>4416</v>
      </c>
      <c r="F3561" s="19">
        <v>19212900</v>
      </c>
      <c r="G3561" s="19">
        <v>19018038.120000001</v>
      </c>
      <c r="H3561" s="20">
        <v>194861.88</v>
      </c>
    </row>
    <row r="3562" spans="1:8" x14ac:dyDescent="0.25">
      <c r="A3562" s="18" t="s">
        <v>4146</v>
      </c>
      <c r="B3562" s="17" t="s">
        <v>4147</v>
      </c>
      <c r="C3562" s="17" t="s">
        <v>376</v>
      </c>
      <c r="D3562" s="17" t="s">
        <v>4405</v>
      </c>
      <c r="E3562" s="17" t="s">
        <v>4416</v>
      </c>
      <c r="F3562" s="19">
        <v>464000</v>
      </c>
      <c r="G3562" s="19">
        <v>0</v>
      </c>
      <c r="H3562" s="20">
        <v>464000</v>
      </c>
    </row>
    <row r="3563" spans="1:8" x14ac:dyDescent="0.25">
      <c r="A3563" s="18" t="s">
        <v>0</v>
      </c>
      <c r="B3563" s="17" t="s">
        <v>42</v>
      </c>
      <c r="C3563" s="17" t="s">
        <v>0</v>
      </c>
      <c r="D3563" s="17" t="s">
        <v>0</v>
      </c>
      <c r="E3563" s="17" t="s">
        <v>0</v>
      </c>
      <c r="F3563" s="19">
        <f>F3562+F3561+F3560+F3559+F3558</f>
        <v>20453900</v>
      </c>
      <c r="G3563" s="19">
        <f>G3562+G3561+G3560+G3559+G3558</f>
        <v>19605363.760000002</v>
      </c>
      <c r="H3563" s="20">
        <f>H3562+H3561+H3560+H3559+H3558</f>
        <v>848536.24</v>
      </c>
    </row>
    <row r="3564" spans="1:8" x14ac:dyDescent="0.25">
      <c r="A3564" s="18" t="s">
        <v>0</v>
      </c>
      <c r="B3564" s="17" t="s">
        <v>43</v>
      </c>
      <c r="C3564" s="17" t="s">
        <v>0</v>
      </c>
      <c r="D3564" s="17" t="s">
        <v>0</v>
      </c>
      <c r="E3564" s="17" t="s">
        <v>0</v>
      </c>
      <c r="F3564" s="19">
        <f>F3563-F3557</f>
        <v>19842200</v>
      </c>
      <c r="G3564" s="19">
        <f>G3563-G3557</f>
        <v>19063829.170000002</v>
      </c>
      <c r="H3564" s="20">
        <f>H3563-H3557</f>
        <v>778370.83</v>
      </c>
    </row>
    <row r="3565" spans="1:8" x14ac:dyDescent="0.25">
      <c r="A3565" s="14" t="s">
        <v>4148</v>
      </c>
      <c r="B3565" s="15" t="s">
        <v>4149</v>
      </c>
      <c r="C3565" s="15" t="s">
        <v>0</v>
      </c>
      <c r="D3565" s="15" t="s">
        <v>0</v>
      </c>
      <c r="E3565" s="15" t="s">
        <v>0</v>
      </c>
      <c r="F3565" s="8"/>
      <c r="G3565" s="8"/>
      <c r="H3565" s="9"/>
    </row>
    <row r="3566" spans="1:8" x14ac:dyDescent="0.25">
      <c r="A3566" s="16" t="s">
        <v>4150</v>
      </c>
      <c r="B3566" s="17" t="s">
        <v>4149</v>
      </c>
      <c r="C3566" s="17" t="s">
        <v>0</v>
      </c>
      <c r="D3566" s="17" t="s">
        <v>0</v>
      </c>
      <c r="E3566" s="17" t="s">
        <v>0</v>
      </c>
      <c r="F3566" s="8"/>
      <c r="G3566" s="8"/>
      <c r="H3566" s="9"/>
    </row>
    <row r="3567" spans="1:8" x14ac:dyDescent="0.25">
      <c r="A3567" s="18" t="s">
        <v>4151</v>
      </c>
      <c r="B3567" s="17" t="s">
        <v>4152</v>
      </c>
      <c r="C3567" s="17"/>
      <c r="D3567" s="17" t="s">
        <v>4405</v>
      </c>
      <c r="E3567" s="17" t="s">
        <v>4416</v>
      </c>
      <c r="F3567" s="19">
        <v>100</v>
      </c>
      <c r="G3567" s="19">
        <v>0</v>
      </c>
      <c r="H3567" s="20">
        <v>100</v>
      </c>
    </row>
    <row r="3568" spans="1:8" x14ac:dyDescent="0.25">
      <c r="A3568" s="18" t="s">
        <v>4153</v>
      </c>
      <c r="B3568" s="17" t="s">
        <v>4154</v>
      </c>
      <c r="C3568" s="17"/>
      <c r="D3568" s="17" t="s">
        <v>4405</v>
      </c>
      <c r="E3568" s="17" t="s">
        <v>4416</v>
      </c>
      <c r="F3568" s="19">
        <v>100</v>
      </c>
      <c r="G3568" s="19">
        <v>0</v>
      </c>
      <c r="H3568" s="20">
        <v>100</v>
      </c>
    </row>
    <row r="3569" spans="1:8" x14ac:dyDescent="0.25">
      <c r="A3569" s="18" t="s">
        <v>0</v>
      </c>
      <c r="B3569" s="17" t="s">
        <v>38</v>
      </c>
      <c r="C3569" s="17" t="s">
        <v>0</v>
      </c>
      <c r="D3569" s="17" t="s">
        <v>0</v>
      </c>
      <c r="E3569" s="17" t="s">
        <v>0</v>
      </c>
      <c r="F3569" s="19">
        <f>F3568+F3567</f>
        <v>200</v>
      </c>
      <c r="G3569" s="19">
        <f>G3568+G3567</f>
        <v>0</v>
      </c>
      <c r="H3569" s="20">
        <f>H3568+H3567</f>
        <v>200</v>
      </c>
    </row>
    <row r="3570" spans="1:8" x14ac:dyDescent="0.25">
      <c r="A3570" s="18" t="s">
        <v>0</v>
      </c>
      <c r="B3570" s="17" t="s">
        <v>42</v>
      </c>
      <c r="C3570" s="17" t="s">
        <v>0</v>
      </c>
      <c r="D3570" s="17" t="s">
        <v>0</v>
      </c>
      <c r="E3570" s="17" t="s">
        <v>0</v>
      </c>
      <c r="F3570" s="19">
        <f>0</f>
        <v>0</v>
      </c>
      <c r="G3570" s="19">
        <f>0</f>
        <v>0</v>
      </c>
      <c r="H3570" s="20">
        <f>0</f>
        <v>0</v>
      </c>
    </row>
    <row r="3571" spans="1:8" x14ac:dyDescent="0.25">
      <c r="A3571" s="18" t="s">
        <v>0</v>
      </c>
      <c r="B3571" s="17" t="s">
        <v>43</v>
      </c>
      <c r="C3571" s="17" t="s">
        <v>0</v>
      </c>
      <c r="D3571" s="17" t="s">
        <v>0</v>
      </c>
      <c r="E3571" s="17" t="s">
        <v>0</v>
      </c>
      <c r="F3571" s="19">
        <f>F3570-F3569</f>
        <v>-200</v>
      </c>
      <c r="G3571" s="19">
        <f>G3570-G3569</f>
        <v>0</v>
      </c>
      <c r="H3571" s="20">
        <f>H3570-H3569</f>
        <v>-200</v>
      </c>
    </row>
    <row r="3572" spans="1:8" x14ac:dyDescent="0.25">
      <c r="A3572" s="14" t="s">
        <v>4155</v>
      </c>
      <c r="B3572" s="15" t="s">
        <v>4156</v>
      </c>
      <c r="C3572" s="15" t="s">
        <v>0</v>
      </c>
      <c r="D3572" s="15" t="s">
        <v>0</v>
      </c>
      <c r="E3572" s="15" t="s">
        <v>0</v>
      </c>
      <c r="F3572" s="8"/>
      <c r="G3572" s="8"/>
      <c r="H3572" s="9"/>
    </row>
    <row r="3573" spans="1:8" x14ac:dyDescent="0.25">
      <c r="A3573" s="16" t="s">
        <v>4157</v>
      </c>
      <c r="B3573" s="17" t="s">
        <v>4156</v>
      </c>
      <c r="C3573" s="17" t="s">
        <v>0</v>
      </c>
      <c r="D3573" s="17" t="s">
        <v>0</v>
      </c>
      <c r="E3573" s="17" t="s">
        <v>0</v>
      </c>
      <c r="F3573" s="8"/>
      <c r="G3573" s="8"/>
      <c r="H3573" s="9"/>
    </row>
    <row r="3574" spans="1:8" x14ac:dyDescent="0.25">
      <c r="A3574" s="18" t="s">
        <v>4158</v>
      </c>
      <c r="B3574" s="17" t="s">
        <v>4159</v>
      </c>
      <c r="C3574" s="17" t="s">
        <v>4160</v>
      </c>
      <c r="D3574" s="17" t="s">
        <v>4405</v>
      </c>
      <c r="E3574" s="17" t="s">
        <v>4416</v>
      </c>
      <c r="F3574" s="19">
        <v>35000</v>
      </c>
      <c r="G3574" s="19">
        <v>0</v>
      </c>
      <c r="H3574" s="20">
        <v>35000</v>
      </c>
    </row>
    <row r="3575" spans="1:8" x14ac:dyDescent="0.25">
      <c r="A3575" s="18" t="s">
        <v>4161</v>
      </c>
      <c r="B3575" s="17" t="s">
        <v>4159</v>
      </c>
      <c r="C3575" s="17" t="s">
        <v>4160</v>
      </c>
      <c r="D3575" s="17" t="s">
        <v>4405</v>
      </c>
      <c r="E3575" s="17" t="s">
        <v>4416</v>
      </c>
      <c r="F3575" s="19">
        <v>0</v>
      </c>
      <c r="G3575" s="19">
        <v>35000</v>
      </c>
      <c r="H3575" s="20">
        <v>-35000</v>
      </c>
    </row>
    <row r="3576" spans="1:8" x14ac:dyDescent="0.25">
      <c r="A3576" s="18" t="s">
        <v>4162</v>
      </c>
      <c r="B3576" s="17" t="s">
        <v>4159</v>
      </c>
      <c r="C3576" s="17" t="s">
        <v>4160</v>
      </c>
      <c r="D3576" s="17" t="s">
        <v>4405</v>
      </c>
      <c r="E3576" s="17" t="s">
        <v>4416</v>
      </c>
      <c r="F3576" s="19">
        <v>77600</v>
      </c>
      <c r="G3576" s="19">
        <v>77517.679999999993</v>
      </c>
      <c r="H3576" s="20">
        <v>82.32</v>
      </c>
    </row>
    <row r="3577" spans="1:8" x14ac:dyDescent="0.25">
      <c r="A3577" s="18" t="s">
        <v>4163</v>
      </c>
      <c r="B3577" s="17" t="s">
        <v>4159</v>
      </c>
      <c r="C3577" s="17" t="s">
        <v>4160</v>
      </c>
      <c r="D3577" s="17" t="s">
        <v>4405</v>
      </c>
      <c r="E3577" s="17" t="s">
        <v>4416</v>
      </c>
      <c r="F3577" s="19">
        <v>35000</v>
      </c>
      <c r="G3577" s="19">
        <v>35000</v>
      </c>
      <c r="H3577" s="20">
        <v>0</v>
      </c>
    </row>
    <row r="3578" spans="1:8" x14ac:dyDescent="0.25">
      <c r="A3578" s="18" t="s">
        <v>0</v>
      </c>
      <c r="B3578" s="17" t="s">
        <v>38</v>
      </c>
      <c r="C3578" s="17" t="s">
        <v>0</v>
      </c>
      <c r="D3578" s="17" t="s">
        <v>0</v>
      </c>
      <c r="E3578" s="17" t="s">
        <v>0</v>
      </c>
      <c r="F3578" s="19">
        <f>F3574+F3575+F3576+F3577</f>
        <v>147600</v>
      </c>
      <c r="G3578" s="19">
        <f>G3574+G3575+G3576+G3577</f>
        <v>147517.68</v>
      </c>
      <c r="H3578" s="20">
        <f>H3574+H3575+H3576+H3577</f>
        <v>82.32</v>
      </c>
    </row>
    <row r="3579" spans="1:8" x14ac:dyDescent="0.25">
      <c r="A3579" s="18" t="s">
        <v>0</v>
      </c>
      <c r="B3579" s="17" t="s">
        <v>42</v>
      </c>
      <c r="C3579" s="17" t="s">
        <v>0</v>
      </c>
      <c r="D3579" s="17" t="s">
        <v>0</v>
      </c>
      <c r="E3579" s="17" t="s">
        <v>0</v>
      </c>
      <c r="F3579" s="19">
        <f>0</f>
        <v>0</v>
      </c>
      <c r="G3579" s="19">
        <f>0</f>
        <v>0</v>
      </c>
      <c r="H3579" s="20">
        <f>0</f>
        <v>0</v>
      </c>
    </row>
    <row r="3580" spans="1:8" x14ac:dyDescent="0.25">
      <c r="A3580" s="18" t="s">
        <v>0</v>
      </c>
      <c r="B3580" s="17" t="s">
        <v>43</v>
      </c>
      <c r="C3580" s="17" t="s">
        <v>0</v>
      </c>
      <c r="D3580" s="17" t="s">
        <v>0</v>
      </c>
      <c r="E3580" s="17" t="s">
        <v>0</v>
      </c>
      <c r="F3580" s="19">
        <f>F3579-F3578</f>
        <v>-147600</v>
      </c>
      <c r="G3580" s="19">
        <f>G3579-G3578</f>
        <v>-147517.68</v>
      </c>
      <c r="H3580" s="20">
        <f>H3579-H3578</f>
        <v>-82.32</v>
      </c>
    </row>
    <row r="3581" spans="1:8" x14ac:dyDescent="0.25">
      <c r="A3581" s="16" t="s">
        <v>4164</v>
      </c>
      <c r="B3581" s="17" t="s">
        <v>4165</v>
      </c>
      <c r="C3581" s="17" t="s">
        <v>0</v>
      </c>
      <c r="D3581" s="17" t="s">
        <v>0</v>
      </c>
      <c r="E3581" s="17" t="s">
        <v>0</v>
      </c>
      <c r="F3581" s="8"/>
      <c r="G3581" s="8"/>
      <c r="H3581" s="9"/>
    </row>
    <row r="3582" spans="1:8" x14ac:dyDescent="0.25">
      <c r="A3582" s="18" t="s">
        <v>4166</v>
      </c>
      <c r="B3582" s="17" t="s">
        <v>4167</v>
      </c>
      <c r="C3582" s="17" t="s">
        <v>250</v>
      </c>
      <c r="D3582" s="17" t="s">
        <v>4410</v>
      </c>
      <c r="E3582" s="17" t="s">
        <v>1073</v>
      </c>
      <c r="F3582" s="19">
        <v>365500</v>
      </c>
      <c r="G3582" s="19">
        <v>310250</v>
      </c>
      <c r="H3582" s="20">
        <v>55250</v>
      </c>
    </row>
    <row r="3583" spans="1:8" x14ac:dyDescent="0.25">
      <c r="A3583" s="18" t="s">
        <v>4168</v>
      </c>
      <c r="B3583" s="17" t="s">
        <v>4169</v>
      </c>
      <c r="C3583" s="17" t="s">
        <v>250</v>
      </c>
      <c r="D3583" s="17" t="s">
        <v>4405</v>
      </c>
      <c r="E3583" s="17" t="s">
        <v>4416</v>
      </c>
      <c r="F3583" s="19">
        <v>0</v>
      </c>
      <c r="G3583" s="19">
        <v>0</v>
      </c>
      <c r="H3583" s="20">
        <v>0</v>
      </c>
    </row>
    <row r="3584" spans="1:8" x14ac:dyDescent="0.25">
      <c r="A3584" s="18" t="s">
        <v>4170</v>
      </c>
      <c r="B3584" s="17" t="s">
        <v>4171</v>
      </c>
      <c r="C3584" s="17" t="s">
        <v>250</v>
      </c>
      <c r="D3584" s="17" t="s">
        <v>4405</v>
      </c>
      <c r="E3584" s="17" t="s">
        <v>4419</v>
      </c>
      <c r="F3584" s="19">
        <v>100</v>
      </c>
      <c r="G3584" s="19">
        <v>300000</v>
      </c>
      <c r="H3584" s="20">
        <v>-299900</v>
      </c>
    </row>
    <row r="3585" spans="1:8" x14ac:dyDescent="0.25">
      <c r="A3585" s="18" t="s">
        <v>4172</v>
      </c>
      <c r="B3585" s="17" t="s">
        <v>4173</v>
      </c>
      <c r="C3585" s="17" t="s">
        <v>250</v>
      </c>
      <c r="D3585" s="17" t="s">
        <v>4408</v>
      </c>
      <c r="E3585" s="17" t="s">
        <v>4422</v>
      </c>
      <c r="F3585" s="19">
        <v>1436000</v>
      </c>
      <c r="G3585" s="19">
        <v>1621224</v>
      </c>
      <c r="H3585" s="20">
        <v>-185224</v>
      </c>
    </row>
    <row r="3586" spans="1:8" x14ac:dyDescent="0.25">
      <c r="A3586" s="18" t="s">
        <v>4174</v>
      </c>
      <c r="B3586" s="17" t="s">
        <v>4175</v>
      </c>
      <c r="C3586" s="17" t="s">
        <v>475</v>
      </c>
      <c r="D3586" s="17" t="s">
        <v>4408</v>
      </c>
      <c r="E3586" s="17" t="s">
        <v>4426</v>
      </c>
      <c r="F3586" s="19">
        <v>997400</v>
      </c>
      <c r="G3586" s="19">
        <v>988000</v>
      </c>
      <c r="H3586" s="20">
        <v>9400</v>
      </c>
    </row>
    <row r="3587" spans="1:8" x14ac:dyDescent="0.25">
      <c r="A3587" s="18" t="s">
        <v>4176</v>
      </c>
      <c r="B3587" s="17" t="s">
        <v>4177</v>
      </c>
      <c r="C3587" s="17" t="s">
        <v>250</v>
      </c>
      <c r="D3587" s="17" t="s">
        <v>4405</v>
      </c>
      <c r="E3587" s="17" t="s">
        <v>4421</v>
      </c>
      <c r="F3587" s="19">
        <v>4356500</v>
      </c>
      <c r="G3587" s="19">
        <v>4356500</v>
      </c>
      <c r="H3587" s="20">
        <v>0</v>
      </c>
    </row>
    <row r="3588" spans="1:8" x14ac:dyDescent="0.25">
      <c r="A3588" s="18" t="s">
        <v>4178</v>
      </c>
      <c r="B3588" s="17" t="s">
        <v>4179</v>
      </c>
      <c r="C3588" s="17" t="s">
        <v>250</v>
      </c>
      <c r="D3588" s="17" t="s">
        <v>4405</v>
      </c>
      <c r="E3588" s="17" t="s">
        <v>4416</v>
      </c>
      <c r="F3588" s="19">
        <v>2770000</v>
      </c>
      <c r="G3588" s="19">
        <v>2770000</v>
      </c>
      <c r="H3588" s="20">
        <v>0</v>
      </c>
    </row>
    <row r="3589" spans="1:8" x14ac:dyDescent="0.25">
      <c r="A3589" s="18" t="s">
        <v>4180</v>
      </c>
      <c r="B3589" s="17" t="s">
        <v>4181</v>
      </c>
      <c r="C3589" s="17" t="s">
        <v>250</v>
      </c>
      <c r="D3589" s="17" t="s">
        <v>4405</v>
      </c>
      <c r="E3589" s="17" t="s">
        <v>4417</v>
      </c>
      <c r="F3589" s="19">
        <v>5500000</v>
      </c>
      <c r="G3589" s="19">
        <v>5286729</v>
      </c>
      <c r="H3589" s="20">
        <v>213271</v>
      </c>
    </row>
    <row r="3590" spans="1:8" x14ac:dyDescent="0.25">
      <c r="A3590" s="18" t="s">
        <v>4182</v>
      </c>
      <c r="B3590" s="17" t="s">
        <v>4183</v>
      </c>
      <c r="C3590" s="17" t="s">
        <v>250</v>
      </c>
      <c r="D3590" s="17" t="s">
        <v>4410</v>
      </c>
      <c r="E3590" s="17" t="s">
        <v>4437</v>
      </c>
      <c r="F3590" s="19">
        <v>55000</v>
      </c>
      <c r="G3590" s="19">
        <v>40000</v>
      </c>
      <c r="H3590" s="20">
        <v>15000</v>
      </c>
    </row>
    <row r="3591" spans="1:8" x14ac:dyDescent="0.25">
      <c r="A3591" s="18" t="s">
        <v>4184</v>
      </c>
      <c r="B3591" s="17" t="s">
        <v>4185</v>
      </c>
      <c r="C3591" s="17" t="s">
        <v>250</v>
      </c>
      <c r="D3591" s="17" t="s">
        <v>4411</v>
      </c>
      <c r="E3591" s="17" t="s">
        <v>4425</v>
      </c>
      <c r="F3591" s="19">
        <v>326100</v>
      </c>
      <c r="G3591" s="19">
        <v>316239.03000000003</v>
      </c>
      <c r="H3591" s="20">
        <v>9860.9699999999993</v>
      </c>
    </row>
    <row r="3592" spans="1:8" x14ac:dyDescent="0.25">
      <c r="A3592" s="18" t="s">
        <v>4186</v>
      </c>
      <c r="B3592" s="17" t="s">
        <v>4187</v>
      </c>
      <c r="C3592" s="17" t="s">
        <v>250</v>
      </c>
      <c r="D3592" s="17" t="s">
        <v>4411</v>
      </c>
      <c r="E3592" s="17" t="s">
        <v>4425</v>
      </c>
      <c r="F3592" s="19">
        <v>4400000</v>
      </c>
      <c r="G3592" s="19">
        <v>4423944</v>
      </c>
      <c r="H3592" s="20">
        <v>-23944</v>
      </c>
    </row>
    <row r="3593" spans="1:8" x14ac:dyDescent="0.25">
      <c r="A3593" s="18" t="s">
        <v>4188</v>
      </c>
      <c r="B3593" s="17" t="s">
        <v>4189</v>
      </c>
      <c r="C3593" s="17" t="s">
        <v>250</v>
      </c>
      <c r="D3593" s="17" t="s">
        <v>4405</v>
      </c>
      <c r="E3593" s="17" t="s">
        <v>4425</v>
      </c>
      <c r="F3593" s="19">
        <v>464500</v>
      </c>
      <c r="G3593" s="19">
        <v>464500</v>
      </c>
      <c r="H3593" s="20">
        <v>0</v>
      </c>
    </row>
    <row r="3594" spans="1:8" x14ac:dyDescent="0.25">
      <c r="A3594" s="18" t="s">
        <v>0</v>
      </c>
      <c r="B3594" s="17" t="s">
        <v>38</v>
      </c>
      <c r="C3594" s="17" t="s">
        <v>0</v>
      </c>
      <c r="D3594" s="17" t="s">
        <v>0</v>
      </c>
      <c r="E3594" s="17" t="s">
        <v>0</v>
      </c>
      <c r="F3594" s="19">
        <f>F3593+F3592+F3591+F3590+F3589+F3588+F3587+F3586+F3585+F3584+F3583+F3582</f>
        <v>20671100</v>
      </c>
      <c r="G3594" s="19">
        <f>G3593+G3592+G3591+G3590+G3589+G3588+G3587+G3586+G3585+G3584+G3583+G3582</f>
        <v>20877386.030000001</v>
      </c>
      <c r="H3594" s="20">
        <f>H3593+H3592+H3591+H3590+H3589+H3588+H3587+H3586+H3585+H3584+H3583+H3582</f>
        <v>-206286.03</v>
      </c>
    </row>
    <row r="3595" spans="1:8" x14ac:dyDescent="0.25">
      <c r="A3595" s="18" t="s">
        <v>0</v>
      </c>
      <c r="B3595" s="17" t="s">
        <v>42</v>
      </c>
      <c r="C3595" s="17" t="s">
        <v>0</v>
      </c>
      <c r="D3595" s="17" t="s">
        <v>0</v>
      </c>
      <c r="E3595" s="17" t="s">
        <v>0</v>
      </c>
      <c r="F3595" s="19">
        <f>0</f>
        <v>0</v>
      </c>
      <c r="G3595" s="19">
        <f>0</f>
        <v>0</v>
      </c>
      <c r="H3595" s="20">
        <f>0</f>
        <v>0</v>
      </c>
    </row>
    <row r="3596" spans="1:8" x14ac:dyDescent="0.25">
      <c r="A3596" s="18" t="s">
        <v>0</v>
      </c>
      <c r="B3596" s="17" t="s">
        <v>43</v>
      </c>
      <c r="C3596" s="17" t="s">
        <v>0</v>
      </c>
      <c r="D3596" s="17" t="s">
        <v>0</v>
      </c>
      <c r="E3596" s="17" t="s">
        <v>0</v>
      </c>
      <c r="F3596" s="19">
        <f>F3595-F3594</f>
        <v>-20671100</v>
      </c>
      <c r="G3596" s="19">
        <f>G3595-G3594</f>
        <v>-20877386.030000001</v>
      </c>
      <c r="H3596" s="20">
        <f>H3595-H3594</f>
        <v>206286.03</v>
      </c>
    </row>
    <row r="3597" spans="1:8" x14ac:dyDescent="0.25">
      <c r="A3597" s="16" t="s">
        <v>4190</v>
      </c>
      <c r="B3597" s="17" t="s">
        <v>4165</v>
      </c>
      <c r="C3597" s="17" t="s">
        <v>0</v>
      </c>
      <c r="D3597" s="17" t="s">
        <v>0</v>
      </c>
      <c r="E3597" s="17" t="s">
        <v>0</v>
      </c>
      <c r="F3597" s="8"/>
      <c r="G3597" s="8"/>
      <c r="H3597" s="9"/>
    </row>
    <row r="3598" spans="1:8" x14ac:dyDescent="0.25">
      <c r="A3598" s="18" t="s">
        <v>4191</v>
      </c>
      <c r="B3598" s="17" t="s">
        <v>4192</v>
      </c>
      <c r="C3598" s="17" t="s">
        <v>250</v>
      </c>
      <c r="D3598" s="17" t="s">
        <v>4410</v>
      </c>
      <c r="E3598" s="17" t="s">
        <v>4417</v>
      </c>
      <c r="F3598" s="19">
        <v>850000</v>
      </c>
      <c r="G3598" s="19">
        <v>850000</v>
      </c>
      <c r="H3598" s="20">
        <v>0</v>
      </c>
    </row>
    <row r="3599" spans="1:8" x14ac:dyDescent="0.25">
      <c r="A3599" s="18" t="s">
        <v>4193</v>
      </c>
      <c r="B3599" s="17" t="s">
        <v>4194</v>
      </c>
      <c r="C3599" s="17" t="s">
        <v>250</v>
      </c>
      <c r="D3599" s="17" t="s">
        <v>4410</v>
      </c>
      <c r="E3599" s="17" t="s">
        <v>4437</v>
      </c>
      <c r="F3599" s="19">
        <v>100</v>
      </c>
      <c r="G3599" s="19">
        <v>0</v>
      </c>
      <c r="H3599" s="20">
        <v>100</v>
      </c>
    </row>
    <row r="3600" spans="1:8" x14ac:dyDescent="0.25">
      <c r="A3600" s="18" t="s">
        <v>4195</v>
      </c>
      <c r="B3600" s="17" t="s">
        <v>4196</v>
      </c>
      <c r="C3600" s="17" t="s">
        <v>250</v>
      </c>
      <c r="D3600" s="17" t="s">
        <v>4405</v>
      </c>
      <c r="E3600" s="17" t="s">
        <v>4416</v>
      </c>
      <c r="F3600" s="19">
        <v>11400100</v>
      </c>
      <c r="G3600" s="19">
        <v>11400000</v>
      </c>
      <c r="H3600" s="20">
        <v>100</v>
      </c>
    </row>
    <row r="3601" spans="1:8" x14ac:dyDescent="0.25">
      <c r="A3601" s="18" t="s">
        <v>0</v>
      </c>
      <c r="B3601" s="17" t="s">
        <v>38</v>
      </c>
      <c r="C3601" s="17" t="s">
        <v>0</v>
      </c>
      <c r="D3601" s="17" t="s">
        <v>0</v>
      </c>
      <c r="E3601" s="17" t="s">
        <v>0</v>
      </c>
      <c r="F3601" s="19">
        <f>F3600+F3599+F3598</f>
        <v>12250200</v>
      </c>
      <c r="G3601" s="19">
        <f>G3600+G3599+G3598</f>
        <v>12250000</v>
      </c>
      <c r="H3601" s="20">
        <f>H3600+H3599+H3598</f>
        <v>200</v>
      </c>
    </row>
    <row r="3602" spans="1:8" x14ac:dyDescent="0.25">
      <c r="A3602" s="18" t="s">
        <v>0</v>
      </c>
      <c r="B3602" s="17" t="s">
        <v>42</v>
      </c>
      <c r="C3602" s="17" t="s">
        <v>0</v>
      </c>
      <c r="D3602" s="17" t="s">
        <v>0</v>
      </c>
      <c r="E3602" s="17" t="s">
        <v>0</v>
      </c>
      <c r="F3602" s="19">
        <f>0</f>
        <v>0</v>
      </c>
      <c r="G3602" s="19">
        <f>0</f>
        <v>0</v>
      </c>
      <c r="H3602" s="20">
        <f>0</f>
        <v>0</v>
      </c>
    </row>
    <row r="3603" spans="1:8" x14ac:dyDescent="0.25">
      <c r="A3603" s="18" t="s">
        <v>0</v>
      </c>
      <c r="B3603" s="17" t="s">
        <v>43</v>
      </c>
      <c r="C3603" s="17" t="s">
        <v>0</v>
      </c>
      <c r="D3603" s="17" t="s">
        <v>0</v>
      </c>
      <c r="E3603" s="17" t="s">
        <v>0</v>
      </c>
      <c r="F3603" s="19">
        <f>F3602-F3601</f>
        <v>-12250200</v>
      </c>
      <c r="G3603" s="19">
        <f>G3602-G3601</f>
        <v>-12250000</v>
      </c>
      <c r="H3603" s="20">
        <f>H3602-H3601</f>
        <v>-200</v>
      </c>
    </row>
    <row r="3604" spans="1:8" x14ac:dyDescent="0.25">
      <c r="A3604" s="16" t="s">
        <v>4197</v>
      </c>
      <c r="B3604" s="17" t="s">
        <v>4198</v>
      </c>
      <c r="C3604" s="17" t="s">
        <v>0</v>
      </c>
      <c r="D3604" s="17" t="s">
        <v>0</v>
      </c>
      <c r="E3604" s="17" t="s">
        <v>0</v>
      </c>
      <c r="F3604" s="8"/>
      <c r="G3604" s="8"/>
      <c r="H3604" s="9"/>
    </row>
    <row r="3605" spans="1:8" x14ac:dyDescent="0.25">
      <c r="A3605" s="18" t="s">
        <v>4199</v>
      </c>
      <c r="B3605" s="17" t="s">
        <v>4200</v>
      </c>
      <c r="C3605" s="17" t="s">
        <v>3278</v>
      </c>
      <c r="D3605" s="17" t="s">
        <v>4405</v>
      </c>
      <c r="E3605" s="17" t="s">
        <v>4416</v>
      </c>
      <c r="F3605" s="19">
        <v>2052000</v>
      </c>
      <c r="G3605" s="19">
        <v>2051995.06</v>
      </c>
      <c r="H3605" s="20">
        <v>4.9400000000000004</v>
      </c>
    </row>
    <row r="3606" spans="1:8" x14ac:dyDescent="0.25">
      <c r="A3606" s="18" t="s">
        <v>4201</v>
      </c>
      <c r="B3606" s="17" t="s">
        <v>4202</v>
      </c>
      <c r="C3606" s="17" t="s">
        <v>3278</v>
      </c>
      <c r="D3606" s="17" t="s">
        <v>4405</v>
      </c>
      <c r="E3606" s="17" t="s">
        <v>4416</v>
      </c>
      <c r="F3606" s="19">
        <v>382600</v>
      </c>
      <c r="G3606" s="19">
        <v>382568.36</v>
      </c>
      <c r="H3606" s="20">
        <v>31.64</v>
      </c>
    </row>
    <row r="3607" spans="1:8" x14ac:dyDescent="0.25">
      <c r="A3607" s="18" t="s">
        <v>0</v>
      </c>
      <c r="B3607" s="17" t="s">
        <v>38</v>
      </c>
      <c r="C3607" s="17" t="s">
        <v>0</v>
      </c>
      <c r="D3607" s="17" t="s">
        <v>0</v>
      </c>
      <c r="E3607" s="17" t="s">
        <v>0</v>
      </c>
      <c r="F3607" s="19">
        <f>F3606+F3605</f>
        <v>2434600</v>
      </c>
      <c r="G3607" s="19">
        <f>G3606+G3605</f>
        <v>2434563.42</v>
      </c>
      <c r="H3607" s="20">
        <f>H3606+H3605</f>
        <v>36.58</v>
      </c>
    </row>
    <row r="3608" spans="1:8" x14ac:dyDescent="0.25">
      <c r="A3608" s="18" t="s">
        <v>0</v>
      </c>
      <c r="B3608" s="17" t="s">
        <v>42</v>
      </c>
      <c r="C3608" s="17" t="s">
        <v>0</v>
      </c>
      <c r="D3608" s="17" t="s">
        <v>0</v>
      </c>
      <c r="E3608" s="17" t="s">
        <v>0</v>
      </c>
      <c r="F3608" s="19">
        <f>0</f>
        <v>0</v>
      </c>
      <c r="G3608" s="19">
        <f>0</f>
        <v>0</v>
      </c>
      <c r="H3608" s="20">
        <f>0</f>
        <v>0</v>
      </c>
    </row>
    <row r="3609" spans="1:8" x14ac:dyDescent="0.25">
      <c r="A3609" s="18" t="s">
        <v>0</v>
      </c>
      <c r="B3609" s="17" t="s">
        <v>43</v>
      </c>
      <c r="C3609" s="17" t="s">
        <v>0</v>
      </c>
      <c r="D3609" s="17" t="s">
        <v>0</v>
      </c>
      <c r="E3609" s="17" t="s">
        <v>0</v>
      </c>
      <c r="F3609" s="19">
        <f>F3608-F3607</f>
        <v>-2434600</v>
      </c>
      <c r="G3609" s="19">
        <f>G3608-G3607</f>
        <v>-2434563.42</v>
      </c>
      <c r="H3609" s="20">
        <f>H3608-H3607</f>
        <v>-36.58</v>
      </c>
    </row>
    <row r="3610" spans="1:8" x14ac:dyDescent="0.25">
      <c r="A3610" s="16" t="s">
        <v>4203</v>
      </c>
      <c r="B3610" s="17" t="s">
        <v>4204</v>
      </c>
      <c r="C3610" s="17" t="s">
        <v>0</v>
      </c>
      <c r="D3610" s="17" t="s">
        <v>0</v>
      </c>
      <c r="E3610" s="17" t="s">
        <v>0</v>
      </c>
      <c r="F3610" s="8"/>
      <c r="G3610" s="8"/>
      <c r="H3610" s="9"/>
    </row>
    <row r="3611" spans="1:8" x14ac:dyDescent="0.25">
      <c r="A3611" s="18" t="s">
        <v>0</v>
      </c>
      <c r="B3611" s="17" t="s">
        <v>38</v>
      </c>
      <c r="C3611" s="17" t="s">
        <v>0</v>
      </c>
      <c r="D3611" s="17" t="s">
        <v>0</v>
      </c>
      <c r="E3611" s="17" t="s">
        <v>0</v>
      </c>
      <c r="F3611" s="19">
        <f>0</f>
        <v>0</v>
      </c>
      <c r="G3611" s="19">
        <f>0</f>
        <v>0</v>
      </c>
      <c r="H3611" s="20">
        <f>0</f>
        <v>0</v>
      </c>
    </row>
    <row r="3612" spans="1:8" x14ac:dyDescent="0.25">
      <c r="A3612" s="18" t="s">
        <v>4205</v>
      </c>
      <c r="B3612" s="17" t="s">
        <v>4206</v>
      </c>
      <c r="C3612" s="17" t="s">
        <v>4207</v>
      </c>
      <c r="D3612" s="17" t="s">
        <v>4405</v>
      </c>
      <c r="E3612" s="17" t="s">
        <v>4416</v>
      </c>
      <c r="F3612" s="19">
        <v>3380000</v>
      </c>
      <c r="G3612" s="19">
        <v>3360000</v>
      </c>
      <c r="H3612" s="20">
        <v>20000</v>
      </c>
    </row>
    <row r="3613" spans="1:8" x14ac:dyDescent="0.25">
      <c r="A3613" s="18" t="s">
        <v>4208</v>
      </c>
      <c r="B3613" s="17" t="s">
        <v>4209</v>
      </c>
      <c r="C3613" s="17" t="s">
        <v>4207</v>
      </c>
      <c r="D3613" s="17" t="s">
        <v>4405</v>
      </c>
      <c r="E3613" s="17" t="s">
        <v>4416</v>
      </c>
      <c r="F3613" s="19">
        <v>100</v>
      </c>
      <c r="G3613" s="19">
        <v>0</v>
      </c>
      <c r="H3613" s="20">
        <v>100</v>
      </c>
    </row>
    <row r="3614" spans="1:8" x14ac:dyDescent="0.25">
      <c r="A3614" s="18" t="s">
        <v>0</v>
      </c>
      <c r="B3614" s="17" t="s">
        <v>42</v>
      </c>
      <c r="C3614" s="17" t="s">
        <v>0</v>
      </c>
      <c r="D3614" s="17" t="s">
        <v>0</v>
      </c>
      <c r="E3614" s="17" t="s">
        <v>0</v>
      </c>
      <c r="F3614" s="19">
        <f>F3613+F3612</f>
        <v>3380100</v>
      </c>
      <c r="G3614" s="19">
        <f>G3613+G3612</f>
        <v>3360000</v>
      </c>
      <c r="H3614" s="20">
        <f>H3613+H3612</f>
        <v>20100</v>
      </c>
    </row>
    <row r="3615" spans="1:8" x14ac:dyDescent="0.25">
      <c r="A3615" s="18" t="s">
        <v>0</v>
      </c>
      <c r="B3615" s="17" t="s">
        <v>43</v>
      </c>
      <c r="C3615" s="17" t="s">
        <v>0</v>
      </c>
      <c r="D3615" s="17" t="s">
        <v>0</v>
      </c>
      <c r="E3615" s="17" t="s">
        <v>0</v>
      </c>
      <c r="F3615" s="19">
        <f>F3614-F3611</f>
        <v>3380100</v>
      </c>
      <c r="G3615" s="19">
        <f>G3614-G3611</f>
        <v>3360000</v>
      </c>
      <c r="H3615" s="20">
        <f>H3614-H3611</f>
        <v>20100</v>
      </c>
    </row>
    <row r="3616" spans="1:8" x14ac:dyDescent="0.25">
      <c r="A3616" s="16" t="s">
        <v>4210</v>
      </c>
      <c r="B3616" s="17" t="s">
        <v>4211</v>
      </c>
      <c r="C3616" s="17" t="s">
        <v>0</v>
      </c>
      <c r="D3616" s="17" t="s">
        <v>0</v>
      </c>
      <c r="E3616" s="17" t="s">
        <v>0</v>
      </c>
      <c r="F3616" s="8"/>
      <c r="G3616" s="8"/>
      <c r="H3616" s="9"/>
    </row>
    <row r="3617" spans="1:8" x14ac:dyDescent="0.25">
      <c r="A3617" s="18" t="s">
        <v>0</v>
      </c>
      <c r="B3617" s="17" t="s">
        <v>38</v>
      </c>
      <c r="C3617" s="17" t="s">
        <v>0</v>
      </c>
      <c r="D3617" s="17" t="s">
        <v>0</v>
      </c>
      <c r="E3617" s="17" t="s">
        <v>0</v>
      </c>
      <c r="F3617" s="19">
        <f>0</f>
        <v>0</v>
      </c>
      <c r="G3617" s="19">
        <f>0</f>
        <v>0</v>
      </c>
      <c r="H3617" s="20">
        <f>0</f>
        <v>0</v>
      </c>
    </row>
    <row r="3618" spans="1:8" x14ac:dyDescent="0.25">
      <c r="A3618" s="18" t="s">
        <v>4212</v>
      </c>
      <c r="B3618" s="17" t="s">
        <v>4213</v>
      </c>
      <c r="C3618" s="17" t="s">
        <v>4214</v>
      </c>
      <c r="D3618" s="17" t="s">
        <v>4405</v>
      </c>
      <c r="E3618" s="17" t="s">
        <v>4416</v>
      </c>
      <c r="F3618" s="19">
        <v>100</v>
      </c>
      <c r="G3618" s="19">
        <v>55000000</v>
      </c>
      <c r="H3618" s="20">
        <v>-54999900</v>
      </c>
    </row>
    <row r="3619" spans="1:8" x14ac:dyDescent="0.25">
      <c r="A3619" s="18" t="s">
        <v>4215</v>
      </c>
      <c r="B3619" s="17" t="s">
        <v>4216</v>
      </c>
      <c r="C3619" s="17" t="s">
        <v>4214</v>
      </c>
      <c r="D3619" s="17" t="s">
        <v>4405</v>
      </c>
      <c r="E3619" s="17" t="s">
        <v>4416</v>
      </c>
      <c r="F3619" s="19">
        <v>55000000</v>
      </c>
      <c r="G3619" s="19">
        <v>0</v>
      </c>
      <c r="H3619" s="20">
        <v>55000000</v>
      </c>
    </row>
    <row r="3620" spans="1:8" x14ac:dyDescent="0.25">
      <c r="A3620" s="18" t="s">
        <v>0</v>
      </c>
      <c r="B3620" s="17" t="s">
        <v>42</v>
      </c>
      <c r="C3620" s="17" t="s">
        <v>0</v>
      </c>
      <c r="D3620" s="17" t="s">
        <v>0</v>
      </c>
      <c r="E3620" s="17" t="s">
        <v>0</v>
      </c>
      <c r="F3620" s="19">
        <f>F3619+F3618</f>
        <v>55000100</v>
      </c>
      <c r="G3620" s="19">
        <f>G3619+G3618</f>
        <v>55000000</v>
      </c>
      <c r="H3620" s="20">
        <f>H3619+H3618</f>
        <v>100</v>
      </c>
    </row>
    <row r="3621" spans="1:8" x14ac:dyDescent="0.25">
      <c r="A3621" s="18" t="s">
        <v>0</v>
      </c>
      <c r="B3621" s="17" t="s">
        <v>43</v>
      </c>
      <c r="C3621" s="17" t="s">
        <v>0</v>
      </c>
      <c r="D3621" s="17" t="s">
        <v>0</v>
      </c>
      <c r="E3621" s="17" t="s">
        <v>0</v>
      </c>
      <c r="F3621" s="19">
        <f>F3620-F3618</f>
        <v>55000000</v>
      </c>
      <c r="G3621" s="19">
        <f>G3620-G3618</f>
        <v>0</v>
      </c>
      <c r="H3621" s="20">
        <f>H3620-H3618</f>
        <v>55000000</v>
      </c>
    </row>
    <row r="3622" spans="1:8" x14ac:dyDescent="0.25">
      <c r="A3622" s="12" t="s">
        <v>4217</v>
      </c>
      <c r="B3622" s="13" t="s">
        <v>426</v>
      </c>
      <c r="C3622" s="13" t="s">
        <v>0</v>
      </c>
      <c r="D3622" s="13" t="s">
        <v>0</v>
      </c>
      <c r="E3622" s="13" t="s">
        <v>0</v>
      </c>
      <c r="F3622" s="8"/>
      <c r="G3622" s="8"/>
      <c r="H3622" s="9"/>
    </row>
    <row r="3623" spans="1:8" x14ac:dyDescent="0.25">
      <c r="A3623" s="14" t="s">
        <v>4218</v>
      </c>
      <c r="B3623" s="15" t="s">
        <v>4219</v>
      </c>
      <c r="C3623" s="15" t="s">
        <v>0</v>
      </c>
      <c r="D3623" s="15" t="s">
        <v>0</v>
      </c>
      <c r="E3623" s="15" t="s">
        <v>0</v>
      </c>
      <c r="F3623" s="8"/>
      <c r="G3623" s="8"/>
      <c r="H3623" s="9"/>
    </row>
    <row r="3624" spans="1:8" x14ac:dyDescent="0.25">
      <c r="A3624" s="16" t="s">
        <v>4220</v>
      </c>
      <c r="B3624" s="17" t="s">
        <v>4219</v>
      </c>
      <c r="C3624" s="17" t="s">
        <v>0</v>
      </c>
      <c r="D3624" s="17" t="s">
        <v>0</v>
      </c>
      <c r="E3624" s="17" t="s">
        <v>0</v>
      </c>
      <c r="F3624" s="8"/>
      <c r="G3624" s="8"/>
      <c r="H3624" s="9"/>
    </row>
    <row r="3625" spans="1:8" x14ac:dyDescent="0.25">
      <c r="A3625" s="18" t="s">
        <v>0</v>
      </c>
      <c r="B3625" s="17" t="s">
        <v>38</v>
      </c>
      <c r="C3625" s="17" t="s">
        <v>0</v>
      </c>
      <c r="D3625" s="17" t="s">
        <v>0</v>
      </c>
      <c r="E3625" s="17" t="s">
        <v>0</v>
      </c>
      <c r="F3625" s="19">
        <f>0</f>
        <v>0</v>
      </c>
      <c r="G3625" s="19">
        <f>0</f>
        <v>0</v>
      </c>
      <c r="H3625" s="20">
        <f>0</f>
        <v>0</v>
      </c>
    </row>
    <row r="3626" spans="1:8" x14ac:dyDescent="0.25">
      <c r="A3626" s="18" t="s">
        <v>4221</v>
      </c>
      <c r="B3626" s="17" t="s">
        <v>4222</v>
      </c>
      <c r="C3626" s="17" t="s">
        <v>3764</v>
      </c>
      <c r="D3626" s="17" t="s">
        <v>4405</v>
      </c>
      <c r="E3626" s="17" t="s">
        <v>4416</v>
      </c>
      <c r="F3626" s="19">
        <v>320000</v>
      </c>
      <c r="G3626" s="19">
        <v>268937.84000000003</v>
      </c>
      <c r="H3626" s="20">
        <v>51062.16</v>
      </c>
    </row>
    <row r="3627" spans="1:8" x14ac:dyDescent="0.25">
      <c r="A3627" s="18" t="s">
        <v>4223</v>
      </c>
      <c r="B3627" s="17" t="s">
        <v>4224</v>
      </c>
      <c r="C3627" s="17" t="s">
        <v>3764</v>
      </c>
      <c r="D3627" s="17" t="s">
        <v>4405</v>
      </c>
      <c r="E3627" s="17" t="s">
        <v>4416</v>
      </c>
      <c r="F3627" s="19">
        <v>900000</v>
      </c>
      <c r="G3627" s="19">
        <v>759495.24</v>
      </c>
      <c r="H3627" s="20">
        <v>140504.76</v>
      </c>
    </row>
    <row r="3628" spans="1:8" x14ac:dyDescent="0.25">
      <c r="A3628" s="18" t="s">
        <v>0</v>
      </c>
      <c r="B3628" s="17" t="s">
        <v>42</v>
      </c>
      <c r="C3628" s="17" t="s">
        <v>0</v>
      </c>
      <c r="D3628" s="17" t="s">
        <v>0</v>
      </c>
      <c r="E3628" s="17" t="s">
        <v>0</v>
      </c>
      <c r="F3628" s="19">
        <f>F3627+F3626</f>
        <v>1220000</v>
      </c>
      <c r="G3628" s="19">
        <f>G3627+G3626</f>
        <v>1028433.0800000001</v>
      </c>
      <c r="H3628" s="20">
        <f>H3627+H3626</f>
        <v>191566.92</v>
      </c>
    </row>
    <row r="3629" spans="1:8" x14ac:dyDescent="0.25">
      <c r="A3629" s="18" t="s">
        <v>0</v>
      </c>
      <c r="B3629" s="17" t="s">
        <v>43</v>
      </c>
      <c r="C3629" s="17" t="s">
        <v>0</v>
      </c>
      <c r="D3629" s="17" t="s">
        <v>0</v>
      </c>
      <c r="E3629" s="17" t="s">
        <v>0</v>
      </c>
      <c r="F3629" s="19">
        <f>F3628-F3625</f>
        <v>1220000</v>
      </c>
      <c r="G3629" s="19">
        <f>G3628-G3625</f>
        <v>1028433.0800000001</v>
      </c>
      <c r="H3629" s="20">
        <f>H3628-H3625</f>
        <v>191566.92</v>
      </c>
    </row>
    <row r="3630" spans="1:8" x14ac:dyDescent="0.25">
      <c r="A3630" s="14" t="s">
        <v>4225</v>
      </c>
      <c r="B3630" s="15" t="s">
        <v>4226</v>
      </c>
      <c r="C3630" s="15" t="s">
        <v>0</v>
      </c>
      <c r="D3630" s="15" t="s">
        <v>0</v>
      </c>
      <c r="E3630" s="15" t="s">
        <v>0</v>
      </c>
      <c r="F3630" s="8"/>
      <c r="G3630" s="8"/>
      <c r="H3630" s="9"/>
    </row>
    <row r="3631" spans="1:8" x14ac:dyDescent="0.25">
      <c r="A3631" s="16" t="s">
        <v>4227</v>
      </c>
      <c r="B3631" s="17" t="s">
        <v>4226</v>
      </c>
      <c r="C3631" s="17" t="s">
        <v>0</v>
      </c>
      <c r="D3631" s="17" t="s">
        <v>0</v>
      </c>
      <c r="E3631" s="17" t="s">
        <v>0</v>
      </c>
      <c r="F3631" s="8"/>
      <c r="G3631" s="8"/>
      <c r="H3631" s="9"/>
    </row>
    <row r="3632" spans="1:8" x14ac:dyDescent="0.25">
      <c r="A3632" s="18" t="s">
        <v>4228</v>
      </c>
      <c r="B3632" s="17" t="s">
        <v>4229</v>
      </c>
      <c r="C3632" s="17" t="s">
        <v>19</v>
      </c>
      <c r="D3632" s="17" t="s">
        <v>4405</v>
      </c>
      <c r="E3632" s="17" t="s">
        <v>4416</v>
      </c>
      <c r="F3632" s="19">
        <v>118000</v>
      </c>
      <c r="G3632" s="19">
        <v>119134.86</v>
      </c>
      <c r="H3632" s="20">
        <v>-1134.8599999999999</v>
      </c>
    </row>
    <row r="3633" spans="1:8" x14ac:dyDescent="0.25">
      <c r="A3633" s="18" t="s">
        <v>4230</v>
      </c>
      <c r="B3633" s="17" t="s">
        <v>2992</v>
      </c>
      <c r="C3633" s="17" t="s">
        <v>19</v>
      </c>
      <c r="D3633" s="17" t="s">
        <v>4405</v>
      </c>
      <c r="E3633" s="17" t="s">
        <v>4416</v>
      </c>
      <c r="F3633" s="19">
        <v>100</v>
      </c>
      <c r="G3633" s="19">
        <v>0</v>
      </c>
      <c r="H3633" s="20">
        <v>100</v>
      </c>
    </row>
    <row r="3634" spans="1:8" x14ac:dyDescent="0.25">
      <c r="A3634" s="18" t="s">
        <v>4231</v>
      </c>
      <c r="B3634" s="17" t="s">
        <v>4232</v>
      </c>
      <c r="C3634" s="17" t="s">
        <v>19</v>
      </c>
      <c r="D3634" s="17" t="s">
        <v>4405</v>
      </c>
      <c r="E3634" s="17" t="s">
        <v>4416</v>
      </c>
      <c r="F3634" s="19">
        <v>196000</v>
      </c>
      <c r="G3634" s="19">
        <v>187469.9</v>
      </c>
      <c r="H3634" s="20">
        <v>8530.1</v>
      </c>
    </row>
    <row r="3635" spans="1:8" x14ac:dyDescent="0.25">
      <c r="A3635" s="18" t="s">
        <v>0</v>
      </c>
      <c r="B3635" s="17" t="s">
        <v>38</v>
      </c>
      <c r="C3635" s="17" t="s">
        <v>0</v>
      </c>
      <c r="D3635" s="17" t="s">
        <v>0</v>
      </c>
      <c r="E3635" s="17" t="s">
        <v>0</v>
      </c>
      <c r="F3635" s="19">
        <f>F3634+F3633+F3632</f>
        <v>314100</v>
      </c>
      <c r="G3635" s="19">
        <f>G3634+G3633+G3632</f>
        <v>306604.76</v>
      </c>
      <c r="H3635" s="20">
        <f>H3634+H3633+H3632</f>
        <v>7495.2400000000007</v>
      </c>
    </row>
    <row r="3636" spans="1:8" x14ac:dyDescent="0.25">
      <c r="A3636" s="18" t="s">
        <v>4233</v>
      </c>
      <c r="B3636" s="17" t="s">
        <v>4229</v>
      </c>
      <c r="C3636" s="17" t="s">
        <v>3764</v>
      </c>
      <c r="D3636" s="17" t="s">
        <v>4405</v>
      </c>
      <c r="E3636" s="17" t="s">
        <v>4416</v>
      </c>
      <c r="F3636" s="19">
        <v>3626000</v>
      </c>
      <c r="G3636" s="19">
        <v>3670523.26</v>
      </c>
      <c r="H3636" s="20">
        <v>-44523.26</v>
      </c>
    </row>
    <row r="3637" spans="1:8" x14ac:dyDescent="0.25">
      <c r="A3637" s="18" t="s">
        <v>4234</v>
      </c>
      <c r="B3637" s="17" t="s">
        <v>4232</v>
      </c>
      <c r="C3637" s="17" t="s">
        <v>3764</v>
      </c>
      <c r="D3637" s="17" t="s">
        <v>4405</v>
      </c>
      <c r="E3637" s="17" t="s">
        <v>4416</v>
      </c>
      <c r="F3637" s="19">
        <v>29000000</v>
      </c>
      <c r="G3637" s="19">
        <v>26781414.5</v>
      </c>
      <c r="H3637" s="20">
        <v>2218585.5</v>
      </c>
    </row>
    <row r="3638" spans="1:8" x14ac:dyDescent="0.25">
      <c r="A3638" s="18" t="s">
        <v>4235</v>
      </c>
      <c r="B3638" s="17" t="s">
        <v>4236</v>
      </c>
      <c r="C3638" s="17" t="s">
        <v>3764</v>
      </c>
      <c r="D3638" s="17" t="s">
        <v>4405</v>
      </c>
      <c r="E3638" s="17" t="s">
        <v>4416</v>
      </c>
      <c r="F3638" s="19">
        <v>50000</v>
      </c>
      <c r="G3638" s="19">
        <v>34845.79</v>
      </c>
      <c r="H3638" s="20">
        <v>15154.21</v>
      </c>
    </row>
    <row r="3639" spans="1:8" x14ac:dyDescent="0.25">
      <c r="A3639" s="18" t="s">
        <v>4237</v>
      </c>
      <c r="B3639" s="17" t="s">
        <v>4238</v>
      </c>
      <c r="C3639" s="17" t="s">
        <v>3764</v>
      </c>
      <c r="D3639" s="17" t="s">
        <v>4405</v>
      </c>
      <c r="E3639" s="17" t="s">
        <v>4416</v>
      </c>
      <c r="F3639" s="19">
        <v>2000000</v>
      </c>
      <c r="G3639" s="19">
        <v>2129104.8199999998</v>
      </c>
      <c r="H3639" s="20">
        <v>-129104.82</v>
      </c>
    </row>
    <row r="3640" spans="1:8" x14ac:dyDescent="0.25">
      <c r="A3640" s="18" t="s">
        <v>4239</v>
      </c>
      <c r="B3640" s="17" t="s">
        <v>4240</v>
      </c>
      <c r="C3640" s="17" t="s">
        <v>3764</v>
      </c>
      <c r="D3640" s="17" t="s">
        <v>4408</v>
      </c>
      <c r="E3640" s="17" t="s">
        <v>4431</v>
      </c>
      <c r="F3640" s="19">
        <v>1000000</v>
      </c>
      <c r="G3640" s="19">
        <v>868757.09</v>
      </c>
      <c r="H3640" s="20">
        <v>131242.91</v>
      </c>
    </row>
    <row r="3641" spans="1:8" x14ac:dyDescent="0.25">
      <c r="A3641" s="18" t="s">
        <v>4241</v>
      </c>
      <c r="B3641" s="17" t="s">
        <v>4242</v>
      </c>
      <c r="C3641" s="17" t="s">
        <v>3764</v>
      </c>
      <c r="D3641" s="17" t="s">
        <v>4405</v>
      </c>
      <c r="E3641" s="17" t="s">
        <v>4416</v>
      </c>
      <c r="F3641" s="19">
        <v>2500000</v>
      </c>
      <c r="G3641" s="19">
        <v>1892325.62</v>
      </c>
      <c r="H3641" s="20">
        <v>607674.38</v>
      </c>
    </row>
    <row r="3642" spans="1:8" x14ac:dyDescent="0.25">
      <c r="A3642" s="18" t="s">
        <v>4243</v>
      </c>
      <c r="B3642" s="17" t="s">
        <v>4244</v>
      </c>
      <c r="C3642" s="17" t="s">
        <v>3764</v>
      </c>
      <c r="D3642" s="17" t="s">
        <v>4405</v>
      </c>
      <c r="E3642" s="17" t="s">
        <v>4416</v>
      </c>
      <c r="F3642" s="19">
        <v>500000</v>
      </c>
      <c r="G3642" s="19">
        <v>440326.32</v>
      </c>
      <c r="H3642" s="20">
        <v>59673.68</v>
      </c>
    </row>
    <row r="3643" spans="1:8" x14ac:dyDescent="0.25">
      <c r="A3643" s="18" t="s">
        <v>4245</v>
      </c>
      <c r="B3643" s="17" t="s">
        <v>4246</v>
      </c>
      <c r="C3643" s="17" t="s">
        <v>3764</v>
      </c>
      <c r="D3643" s="17" t="s">
        <v>4405</v>
      </c>
      <c r="E3643" s="17" t="s">
        <v>4416</v>
      </c>
      <c r="F3643" s="19">
        <v>100</v>
      </c>
      <c r="G3643" s="19">
        <v>0</v>
      </c>
      <c r="H3643" s="20">
        <v>100</v>
      </c>
    </row>
    <row r="3644" spans="1:8" x14ac:dyDescent="0.25">
      <c r="A3644" s="18" t="s">
        <v>4247</v>
      </c>
      <c r="B3644" s="17" t="s">
        <v>4248</v>
      </c>
      <c r="C3644" s="17" t="s">
        <v>3764</v>
      </c>
      <c r="D3644" s="17" t="s">
        <v>4405</v>
      </c>
      <c r="E3644" s="17" t="s">
        <v>4416</v>
      </c>
      <c r="F3644" s="19">
        <v>237700</v>
      </c>
      <c r="G3644" s="19">
        <v>146497.79</v>
      </c>
      <c r="H3644" s="20">
        <v>91202.21</v>
      </c>
    </row>
    <row r="3645" spans="1:8" x14ac:dyDescent="0.25">
      <c r="A3645" s="18" t="s">
        <v>0</v>
      </c>
      <c r="B3645" s="17" t="s">
        <v>42</v>
      </c>
      <c r="C3645" s="17" t="s">
        <v>0</v>
      </c>
      <c r="D3645" s="17" t="s">
        <v>0</v>
      </c>
      <c r="E3645" s="17" t="s">
        <v>0</v>
      </c>
      <c r="F3645" s="19">
        <f>F3644+F3643+F3642+F3641+F3640+F3639+F3638+F3637+F3636</f>
        <v>38913800</v>
      </c>
      <c r="G3645" s="19">
        <f>G3644+G3643+G3642+G3641+G3640+G3639+G3638+G3637+G3636</f>
        <v>35963795.189999998</v>
      </c>
      <c r="H3645" s="20">
        <f>H3644+H3643+H3642+H3641+H3640+H3639+H3638+H3637+H3636</f>
        <v>2950004.8100000005</v>
      </c>
    </row>
    <row r="3646" spans="1:8" x14ac:dyDescent="0.25">
      <c r="A3646" s="18" t="s">
        <v>0</v>
      </c>
      <c r="B3646" s="17" t="s">
        <v>43</v>
      </c>
      <c r="C3646" s="17" t="s">
        <v>0</v>
      </c>
      <c r="D3646" s="17" t="s">
        <v>0</v>
      </c>
      <c r="E3646" s="17" t="s">
        <v>0</v>
      </c>
      <c r="F3646" s="19">
        <f>F3645-F3635</f>
        <v>38599700</v>
      </c>
      <c r="G3646" s="19">
        <f>G3645-G3635</f>
        <v>35657190.43</v>
      </c>
      <c r="H3646" s="20">
        <f>H3645-H3635</f>
        <v>2942509.5700000003</v>
      </c>
    </row>
    <row r="3647" spans="1:8" x14ac:dyDescent="0.25">
      <c r="A3647" s="14" t="s">
        <v>4249</v>
      </c>
      <c r="B3647" s="15" t="s">
        <v>4250</v>
      </c>
      <c r="C3647" s="15" t="s">
        <v>0</v>
      </c>
      <c r="D3647" s="15" t="s">
        <v>0</v>
      </c>
      <c r="E3647" s="15" t="s">
        <v>0</v>
      </c>
      <c r="F3647" s="8"/>
      <c r="G3647" s="8"/>
      <c r="H3647" s="9"/>
    </row>
    <row r="3648" spans="1:8" x14ac:dyDescent="0.25">
      <c r="A3648" s="16" t="s">
        <v>4251</v>
      </c>
      <c r="B3648" s="17" t="s">
        <v>4250</v>
      </c>
      <c r="C3648" s="17" t="s">
        <v>0</v>
      </c>
      <c r="D3648" s="17" t="s">
        <v>0</v>
      </c>
      <c r="E3648" s="17" t="s">
        <v>0</v>
      </c>
      <c r="F3648" s="8"/>
      <c r="G3648" s="8"/>
      <c r="H3648" s="9"/>
    </row>
    <row r="3649" spans="1:8" x14ac:dyDescent="0.25">
      <c r="A3649" s="18" t="s">
        <v>0</v>
      </c>
      <c r="B3649" s="17" t="s">
        <v>38</v>
      </c>
      <c r="C3649" s="17" t="s">
        <v>0</v>
      </c>
      <c r="D3649" s="17" t="s">
        <v>0</v>
      </c>
      <c r="E3649" s="17" t="s">
        <v>0</v>
      </c>
      <c r="F3649" s="19">
        <f>0</f>
        <v>0</v>
      </c>
      <c r="G3649" s="19">
        <f>0</f>
        <v>0</v>
      </c>
      <c r="H3649" s="20">
        <f>0</f>
        <v>0</v>
      </c>
    </row>
    <row r="3650" spans="1:8" x14ac:dyDescent="0.25">
      <c r="A3650" s="18" t="s">
        <v>4252</v>
      </c>
      <c r="B3650" s="17" t="s">
        <v>4253</v>
      </c>
      <c r="C3650" s="17" t="s">
        <v>4254</v>
      </c>
      <c r="D3650" s="17" t="s">
        <v>4405</v>
      </c>
      <c r="E3650" s="17" t="s">
        <v>4416</v>
      </c>
      <c r="F3650" s="19">
        <v>485026100</v>
      </c>
      <c r="G3650" s="19">
        <v>495116407</v>
      </c>
      <c r="H3650" s="20">
        <v>-10090307</v>
      </c>
    </row>
    <row r="3651" spans="1:8" x14ac:dyDescent="0.25">
      <c r="A3651" s="18" t="s">
        <v>0</v>
      </c>
      <c r="B3651" s="17" t="s">
        <v>42</v>
      </c>
      <c r="C3651" s="17" t="s">
        <v>0</v>
      </c>
      <c r="D3651" s="17" t="s">
        <v>0</v>
      </c>
      <c r="E3651" s="17" t="s">
        <v>0</v>
      </c>
      <c r="F3651" s="19">
        <f>F3650</f>
        <v>485026100</v>
      </c>
      <c r="G3651" s="19">
        <f>G3650</f>
        <v>495116407</v>
      </c>
      <c r="H3651" s="20">
        <f>H3650</f>
        <v>-10090307</v>
      </c>
    </row>
    <row r="3652" spans="1:8" x14ac:dyDescent="0.25">
      <c r="A3652" s="18" t="s">
        <v>0</v>
      </c>
      <c r="B3652" s="17" t="s">
        <v>43</v>
      </c>
      <c r="C3652" s="17" t="s">
        <v>0</v>
      </c>
      <c r="D3652" s="17" t="s">
        <v>0</v>
      </c>
      <c r="E3652" s="17" t="s">
        <v>0</v>
      </c>
      <c r="F3652" s="19">
        <f>F3651-F3649</f>
        <v>485026100</v>
      </c>
      <c r="G3652" s="19">
        <f>G3651-G3649</f>
        <v>495116407</v>
      </c>
      <c r="H3652" s="20">
        <f>H3651-H3649</f>
        <v>-10090307</v>
      </c>
    </row>
    <row r="3653" spans="1:8" x14ac:dyDescent="0.25">
      <c r="A3653" s="12" t="s">
        <v>4255</v>
      </c>
      <c r="B3653" s="13" t="s">
        <v>4256</v>
      </c>
      <c r="C3653" s="13" t="s">
        <v>0</v>
      </c>
      <c r="D3653" s="13" t="s">
        <v>0</v>
      </c>
      <c r="E3653" s="13" t="s">
        <v>0</v>
      </c>
      <c r="F3653" s="8"/>
      <c r="G3653" s="8"/>
      <c r="H3653" s="9"/>
    </row>
    <row r="3654" spans="1:8" x14ac:dyDescent="0.25">
      <c r="A3654" s="14" t="s">
        <v>4257</v>
      </c>
      <c r="B3654" s="15" t="s">
        <v>4258</v>
      </c>
      <c r="C3654" s="15" t="s">
        <v>0</v>
      </c>
      <c r="D3654" s="15" t="s">
        <v>0</v>
      </c>
      <c r="E3654" s="15" t="s">
        <v>0</v>
      </c>
      <c r="F3654" s="8"/>
      <c r="G3654" s="8"/>
      <c r="H3654" s="9"/>
    </row>
    <row r="3655" spans="1:8" x14ac:dyDescent="0.25">
      <c r="A3655" s="16" t="s">
        <v>4259</v>
      </c>
      <c r="B3655" s="17" t="s">
        <v>4258</v>
      </c>
      <c r="C3655" s="17" t="s">
        <v>0</v>
      </c>
      <c r="D3655" s="17" t="s">
        <v>0</v>
      </c>
      <c r="E3655" s="17" t="s">
        <v>0</v>
      </c>
      <c r="F3655" s="8"/>
      <c r="G3655" s="8"/>
      <c r="H3655" s="9"/>
    </row>
    <row r="3656" spans="1:8" x14ac:dyDescent="0.25">
      <c r="A3656" s="18" t="s">
        <v>0</v>
      </c>
      <c r="B3656" s="17" t="s">
        <v>38</v>
      </c>
      <c r="C3656" s="17" t="s">
        <v>0</v>
      </c>
      <c r="D3656" s="17" t="s">
        <v>0</v>
      </c>
      <c r="E3656" s="17" t="s">
        <v>0</v>
      </c>
      <c r="F3656" s="19">
        <f>0</f>
        <v>0</v>
      </c>
      <c r="G3656" s="19">
        <f>0</f>
        <v>0</v>
      </c>
      <c r="H3656" s="20">
        <f>0</f>
        <v>0</v>
      </c>
    </row>
    <row r="3657" spans="1:8" x14ac:dyDescent="0.25">
      <c r="A3657" s="18" t="s">
        <v>4260</v>
      </c>
      <c r="B3657" s="17" t="s">
        <v>4258</v>
      </c>
      <c r="C3657" s="17" t="s">
        <v>3764</v>
      </c>
      <c r="D3657" s="17" t="s">
        <v>4405</v>
      </c>
      <c r="E3657" s="17" t="s">
        <v>4416</v>
      </c>
      <c r="F3657" s="19">
        <v>18824800</v>
      </c>
      <c r="G3657" s="19">
        <v>19175307.140000001</v>
      </c>
      <c r="H3657" s="20">
        <v>-350507.14</v>
      </c>
    </row>
    <row r="3658" spans="1:8" x14ac:dyDescent="0.25">
      <c r="A3658" s="18" t="s">
        <v>0</v>
      </c>
      <c r="B3658" s="17" t="s">
        <v>42</v>
      </c>
      <c r="C3658" s="17" t="s">
        <v>0</v>
      </c>
      <c r="D3658" s="17" t="s">
        <v>0</v>
      </c>
      <c r="E3658" s="17" t="s">
        <v>0</v>
      </c>
      <c r="F3658" s="19">
        <f>F3657</f>
        <v>18824800</v>
      </c>
      <c r="G3658" s="19">
        <f>G3657</f>
        <v>19175307.140000001</v>
      </c>
      <c r="H3658" s="20">
        <f>H3657</f>
        <v>-350507.14</v>
      </c>
    </row>
    <row r="3659" spans="1:8" x14ac:dyDescent="0.25">
      <c r="A3659" s="18" t="s">
        <v>0</v>
      </c>
      <c r="B3659" s="17" t="s">
        <v>43</v>
      </c>
      <c r="C3659" s="17" t="s">
        <v>0</v>
      </c>
      <c r="D3659" s="17" t="s">
        <v>0</v>
      </c>
      <c r="E3659" s="17" t="s">
        <v>0</v>
      </c>
      <c r="F3659" s="19">
        <f>F3658-F3656</f>
        <v>18824800</v>
      </c>
      <c r="G3659" s="19">
        <f>G3658-G3656</f>
        <v>19175307.140000001</v>
      </c>
      <c r="H3659" s="20">
        <f>H3658-H3656</f>
        <v>-350507.14</v>
      </c>
    </row>
    <row r="3660" spans="1:8" x14ac:dyDescent="0.25">
      <c r="A3660" s="12" t="s">
        <v>4261</v>
      </c>
      <c r="B3660" s="13" t="s">
        <v>4262</v>
      </c>
      <c r="C3660" s="13" t="s">
        <v>0</v>
      </c>
      <c r="D3660" s="13" t="s">
        <v>0</v>
      </c>
      <c r="E3660" s="13" t="s">
        <v>0</v>
      </c>
      <c r="F3660" s="8"/>
      <c r="G3660" s="8"/>
      <c r="H3660" s="9"/>
    </row>
    <row r="3661" spans="1:8" x14ac:dyDescent="0.25">
      <c r="A3661" s="14" t="s">
        <v>4263</v>
      </c>
      <c r="B3661" s="15" t="s">
        <v>4264</v>
      </c>
      <c r="C3661" s="15" t="s">
        <v>0</v>
      </c>
      <c r="D3661" s="15" t="s">
        <v>0</v>
      </c>
      <c r="E3661" s="15" t="s">
        <v>0</v>
      </c>
      <c r="F3661" s="8"/>
      <c r="G3661" s="8"/>
      <c r="H3661" s="9"/>
    </row>
    <row r="3662" spans="1:8" x14ac:dyDescent="0.25">
      <c r="A3662" s="16" t="s">
        <v>4265</v>
      </c>
      <c r="B3662" s="17" t="s">
        <v>4264</v>
      </c>
      <c r="C3662" s="17" t="s">
        <v>0</v>
      </c>
      <c r="D3662" s="17" t="s">
        <v>0</v>
      </c>
      <c r="E3662" s="17" t="s">
        <v>0</v>
      </c>
      <c r="F3662" s="8"/>
      <c r="G3662" s="8"/>
      <c r="H3662" s="9"/>
    </row>
    <row r="3663" spans="1:8" x14ac:dyDescent="0.25">
      <c r="A3663" s="18" t="s">
        <v>4266</v>
      </c>
      <c r="B3663" s="17" t="s">
        <v>4267</v>
      </c>
      <c r="C3663" s="17" t="s">
        <v>48</v>
      </c>
      <c r="D3663" s="17" t="s">
        <v>4405</v>
      </c>
      <c r="E3663" s="17" t="s">
        <v>4420</v>
      </c>
      <c r="F3663" s="19">
        <v>33847100</v>
      </c>
      <c r="G3663" s="19">
        <v>32641881.120000001</v>
      </c>
      <c r="H3663" s="20">
        <v>1205218.8799999999</v>
      </c>
    </row>
    <row r="3664" spans="1:8" x14ac:dyDescent="0.25">
      <c r="A3664" s="18" t="s">
        <v>4268</v>
      </c>
      <c r="B3664" s="17" t="s">
        <v>4269</v>
      </c>
      <c r="C3664" s="17" t="s">
        <v>48</v>
      </c>
      <c r="D3664" s="17" t="s">
        <v>4405</v>
      </c>
      <c r="E3664" s="17" t="s">
        <v>4420</v>
      </c>
      <c r="F3664" s="19">
        <v>240000</v>
      </c>
      <c r="G3664" s="19">
        <v>266025</v>
      </c>
      <c r="H3664" s="20">
        <v>-26025</v>
      </c>
    </row>
    <row r="3665" spans="1:8" x14ac:dyDescent="0.25">
      <c r="A3665" s="18" t="s">
        <v>4270</v>
      </c>
      <c r="B3665" s="17" t="s">
        <v>4271</v>
      </c>
      <c r="C3665" s="17" t="s">
        <v>48</v>
      </c>
      <c r="D3665" s="17" t="s">
        <v>4411</v>
      </c>
      <c r="E3665" s="17" t="s">
        <v>4425</v>
      </c>
      <c r="F3665" s="19">
        <v>290700</v>
      </c>
      <c r="G3665" s="19">
        <v>0</v>
      </c>
      <c r="H3665" s="20">
        <v>290700</v>
      </c>
    </row>
    <row r="3666" spans="1:8" x14ac:dyDescent="0.25">
      <c r="A3666" s="18" t="s">
        <v>4272</v>
      </c>
      <c r="B3666" s="17" t="s">
        <v>4273</v>
      </c>
      <c r="C3666" s="17" t="s">
        <v>48</v>
      </c>
      <c r="D3666" s="17" t="s">
        <v>4411</v>
      </c>
      <c r="E3666" s="17" t="s">
        <v>4425</v>
      </c>
      <c r="F3666" s="19">
        <v>218000</v>
      </c>
      <c r="G3666" s="19">
        <v>0</v>
      </c>
      <c r="H3666" s="20">
        <v>218000</v>
      </c>
    </row>
    <row r="3667" spans="1:8" x14ac:dyDescent="0.25">
      <c r="A3667" s="18" t="s">
        <v>4274</v>
      </c>
      <c r="B3667" s="17" t="s">
        <v>4275</v>
      </c>
      <c r="C3667" s="17" t="s">
        <v>48</v>
      </c>
      <c r="D3667" s="17" t="s">
        <v>4408</v>
      </c>
      <c r="E3667" s="17" t="s">
        <v>4419</v>
      </c>
      <c r="F3667" s="19">
        <v>1560000</v>
      </c>
      <c r="G3667" s="19">
        <v>1480000</v>
      </c>
      <c r="H3667" s="20">
        <v>80000</v>
      </c>
    </row>
    <row r="3668" spans="1:8" x14ac:dyDescent="0.25">
      <c r="A3668" s="18" t="s">
        <v>4276</v>
      </c>
      <c r="B3668" s="17" t="s">
        <v>4277</v>
      </c>
      <c r="C3668" s="17" t="s">
        <v>48</v>
      </c>
      <c r="D3668" s="17" t="s">
        <v>4405</v>
      </c>
      <c r="E3668" s="17" t="s">
        <v>4420</v>
      </c>
      <c r="F3668" s="19">
        <v>1000000</v>
      </c>
      <c r="G3668" s="19">
        <v>936673.08</v>
      </c>
      <c r="H3668" s="20">
        <v>63326.92</v>
      </c>
    </row>
    <row r="3669" spans="1:8" x14ac:dyDescent="0.25">
      <c r="A3669" s="18" t="s">
        <v>4278</v>
      </c>
      <c r="B3669" s="17" t="s">
        <v>4279</v>
      </c>
      <c r="C3669" s="17" t="s">
        <v>48</v>
      </c>
      <c r="D3669" s="17" t="s">
        <v>4405</v>
      </c>
      <c r="E3669" s="17" t="s">
        <v>4420</v>
      </c>
      <c r="F3669" s="19">
        <v>420000</v>
      </c>
      <c r="G3669" s="19">
        <v>375879.28</v>
      </c>
      <c r="H3669" s="20">
        <v>44120.72</v>
      </c>
    </row>
    <row r="3670" spans="1:8" x14ac:dyDescent="0.25">
      <c r="A3670" s="18" t="s">
        <v>4280</v>
      </c>
      <c r="B3670" s="17" t="s">
        <v>4281</v>
      </c>
      <c r="C3670" s="17" t="s">
        <v>48</v>
      </c>
      <c r="D3670" s="17" t="s">
        <v>4405</v>
      </c>
      <c r="E3670" s="17" t="s">
        <v>4420</v>
      </c>
      <c r="F3670" s="19">
        <v>150000</v>
      </c>
      <c r="G3670" s="19">
        <v>162865.07</v>
      </c>
      <c r="H3670" s="20">
        <v>-12865.07</v>
      </c>
    </row>
    <row r="3671" spans="1:8" x14ac:dyDescent="0.25">
      <c r="A3671" s="18" t="s">
        <v>4282</v>
      </c>
      <c r="B3671" s="17" t="s">
        <v>4283</v>
      </c>
      <c r="C3671" s="17" t="s">
        <v>48</v>
      </c>
      <c r="D3671" s="17" t="s">
        <v>4405</v>
      </c>
      <c r="E3671" s="17" t="s">
        <v>4420</v>
      </c>
      <c r="F3671" s="19">
        <v>25000</v>
      </c>
      <c r="G3671" s="19">
        <v>0</v>
      </c>
      <c r="H3671" s="20">
        <v>25000</v>
      </c>
    </row>
    <row r="3672" spans="1:8" x14ac:dyDescent="0.25">
      <c r="A3672" s="18" t="s">
        <v>4284</v>
      </c>
      <c r="B3672" s="17" t="s">
        <v>4285</v>
      </c>
      <c r="C3672" s="17" t="s">
        <v>48</v>
      </c>
      <c r="D3672" s="17" t="s">
        <v>4405</v>
      </c>
      <c r="E3672" s="17" t="s">
        <v>4420</v>
      </c>
      <c r="F3672" s="19">
        <v>240000</v>
      </c>
      <c r="G3672" s="19">
        <v>221370.74</v>
      </c>
      <c r="H3672" s="20">
        <v>18629.259999999998</v>
      </c>
    </row>
    <row r="3673" spans="1:8" x14ac:dyDescent="0.25">
      <c r="A3673" s="18" t="s">
        <v>0</v>
      </c>
      <c r="B3673" s="17" t="s">
        <v>38</v>
      </c>
      <c r="C3673" s="17" t="s">
        <v>0</v>
      </c>
      <c r="D3673" s="17" t="s">
        <v>0</v>
      </c>
      <c r="E3673" s="17" t="s">
        <v>0</v>
      </c>
      <c r="F3673" s="19">
        <f>F3672+F3671+F3670+F3669+F3668+F3667+F3666+F3665+F3664+F3663</f>
        <v>37990800</v>
      </c>
      <c r="G3673" s="19">
        <f>G3672+G3671+G3670+G3669+G3668+G3667+G3666+G3665+G3664+G3663</f>
        <v>36084694.289999999</v>
      </c>
      <c r="H3673" s="20">
        <f>H3672+H3671+H3670+H3669+H3668+H3667+H3666+H3665+H3664+H3663</f>
        <v>1906105.71</v>
      </c>
    </row>
    <row r="3674" spans="1:8" x14ac:dyDescent="0.25">
      <c r="A3674" s="18" t="s">
        <v>4286</v>
      </c>
      <c r="B3674" s="17" t="s">
        <v>4264</v>
      </c>
      <c r="C3674" s="17" t="s">
        <v>177</v>
      </c>
      <c r="D3674" s="17" t="s">
        <v>4405</v>
      </c>
      <c r="E3674" s="17" t="s">
        <v>4420</v>
      </c>
      <c r="F3674" s="19">
        <v>37990800</v>
      </c>
      <c r="G3674" s="19">
        <v>38189737</v>
      </c>
      <c r="H3674" s="20">
        <v>-198937</v>
      </c>
    </row>
    <row r="3675" spans="1:8" x14ac:dyDescent="0.25">
      <c r="A3675" s="18" t="s">
        <v>4287</v>
      </c>
      <c r="B3675" s="17" t="s">
        <v>380</v>
      </c>
      <c r="C3675" s="17" t="s">
        <v>261</v>
      </c>
      <c r="D3675" s="17" t="s">
        <v>4408</v>
      </c>
      <c r="E3675" s="17" t="s">
        <v>4419</v>
      </c>
      <c r="F3675" s="19">
        <v>100</v>
      </c>
      <c r="G3675" s="19">
        <v>20000</v>
      </c>
      <c r="H3675" s="20">
        <v>-19900</v>
      </c>
    </row>
    <row r="3676" spans="1:8" x14ac:dyDescent="0.25">
      <c r="A3676" s="18" t="s">
        <v>0</v>
      </c>
      <c r="B3676" s="17" t="s">
        <v>42</v>
      </c>
      <c r="C3676" s="17" t="s">
        <v>0</v>
      </c>
      <c r="D3676" s="17" t="s">
        <v>0</v>
      </c>
      <c r="E3676" s="17" t="s">
        <v>0</v>
      </c>
      <c r="F3676" s="19">
        <f>F3675+F3674</f>
        <v>37990900</v>
      </c>
      <c r="G3676" s="19">
        <f>G3675+G3674</f>
        <v>38209737</v>
      </c>
      <c r="H3676" s="20">
        <f>H3675+H3674</f>
        <v>-218837</v>
      </c>
    </row>
    <row r="3677" spans="1:8" x14ac:dyDescent="0.25">
      <c r="A3677" s="18" t="s">
        <v>0</v>
      </c>
      <c r="B3677" s="17" t="s">
        <v>43</v>
      </c>
      <c r="C3677" s="17" t="s">
        <v>0</v>
      </c>
      <c r="D3677" s="17" t="s">
        <v>0</v>
      </c>
      <c r="E3677" s="17" t="s">
        <v>0</v>
      </c>
      <c r="F3677" s="19">
        <f>F3676-F3673</f>
        <v>100</v>
      </c>
      <c r="G3677" s="19">
        <f>G3676-G3673</f>
        <v>2125042.7100000009</v>
      </c>
      <c r="H3677" s="20">
        <f>H3676-H3673</f>
        <v>-2124942.71</v>
      </c>
    </row>
    <row r="3678" spans="1:8" x14ac:dyDescent="0.25">
      <c r="A3678" s="14" t="s">
        <v>4288</v>
      </c>
      <c r="B3678" s="15" t="s">
        <v>4289</v>
      </c>
      <c r="C3678" s="15" t="s">
        <v>0</v>
      </c>
      <c r="D3678" s="15" t="s">
        <v>0</v>
      </c>
      <c r="E3678" s="15" t="s">
        <v>0</v>
      </c>
      <c r="F3678" s="8"/>
      <c r="G3678" s="8"/>
      <c r="H3678" s="9"/>
    </row>
    <row r="3679" spans="1:8" x14ac:dyDescent="0.25">
      <c r="A3679" s="16" t="s">
        <v>4290</v>
      </c>
      <c r="B3679" s="17" t="s">
        <v>4289</v>
      </c>
      <c r="C3679" s="17" t="s">
        <v>0</v>
      </c>
      <c r="D3679" s="17" t="s">
        <v>0</v>
      </c>
      <c r="E3679" s="17" t="s">
        <v>0</v>
      </c>
      <c r="F3679" s="8"/>
      <c r="G3679" s="8"/>
      <c r="H3679" s="9"/>
    </row>
    <row r="3680" spans="1:8" x14ac:dyDescent="0.25">
      <c r="A3680" s="18" t="s">
        <v>0</v>
      </c>
      <c r="B3680" s="17" t="s">
        <v>38</v>
      </c>
      <c r="C3680" s="17" t="s">
        <v>0</v>
      </c>
      <c r="D3680" s="17" t="s">
        <v>0</v>
      </c>
      <c r="E3680" s="17" t="s">
        <v>0</v>
      </c>
      <c r="F3680" s="19">
        <f>0</f>
        <v>0</v>
      </c>
      <c r="G3680" s="19">
        <f>0</f>
        <v>0</v>
      </c>
      <c r="H3680" s="20">
        <f>0</f>
        <v>0</v>
      </c>
    </row>
    <row r="3681" spans="1:8" x14ac:dyDescent="0.25">
      <c r="A3681" s="18" t="s">
        <v>4291</v>
      </c>
      <c r="B3681" s="17" t="s">
        <v>4292</v>
      </c>
      <c r="C3681" s="17" t="s">
        <v>177</v>
      </c>
      <c r="D3681" s="17" t="s">
        <v>4405</v>
      </c>
      <c r="E3681" s="17" t="s">
        <v>4416</v>
      </c>
      <c r="F3681" s="19">
        <v>154600</v>
      </c>
      <c r="G3681" s="19">
        <v>153716</v>
      </c>
      <c r="H3681" s="20">
        <v>884</v>
      </c>
    </row>
    <row r="3682" spans="1:8" x14ac:dyDescent="0.25">
      <c r="A3682" s="18" t="s">
        <v>4293</v>
      </c>
      <c r="B3682" s="17" t="s">
        <v>4294</v>
      </c>
      <c r="C3682" s="17" t="s">
        <v>177</v>
      </c>
      <c r="D3682" s="17" t="s">
        <v>4405</v>
      </c>
      <c r="E3682" s="17" t="s">
        <v>4416</v>
      </c>
      <c r="F3682" s="19">
        <v>4669000</v>
      </c>
      <c r="G3682" s="19">
        <v>4669000</v>
      </c>
      <c r="H3682" s="20">
        <v>0</v>
      </c>
    </row>
    <row r="3683" spans="1:8" x14ac:dyDescent="0.25">
      <c r="A3683" s="18" t="s">
        <v>0</v>
      </c>
      <c r="B3683" s="17" t="s">
        <v>42</v>
      </c>
      <c r="C3683" s="17" t="s">
        <v>0</v>
      </c>
      <c r="D3683" s="17" t="s">
        <v>0</v>
      </c>
      <c r="E3683" s="17" t="s">
        <v>0</v>
      </c>
      <c r="F3683" s="19">
        <f>F3682+F3681</f>
        <v>4823600</v>
      </c>
      <c r="G3683" s="19">
        <f>G3682+G3681</f>
        <v>4822716</v>
      </c>
      <c r="H3683" s="20">
        <f>H3682+H3681</f>
        <v>884</v>
      </c>
    </row>
    <row r="3684" spans="1:8" x14ac:dyDescent="0.25">
      <c r="A3684" s="18" t="s">
        <v>0</v>
      </c>
      <c r="B3684" s="17" t="s">
        <v>43</v>
      </c>
      <c r="C3684" s="17" t="s">
        <v>0</v>
      </c>
      <c r="D3684" s="17" t="s">
        <v>0</v>
      </c>
      <c r="E3684" s="17" t="s">
        <v>0</v>
      </c>
      <c r="F3684" s="19">
        <f>F3683-F3680</f>
        <v>4823600</v>
      </c>
      <c r="G3684" s="19">
        <f>G3683-G3680</f>
        <v>4822716</v>
      </c>
      <c r="H3684" s="20">
        <f>H3683-H3680</f>
        <v>884</v>
      </c>
    </row>
    <row r="3685" spans="1:8" x14ac:dyDescent="0.25">
      <c r="A3685" s="14" t="s">
        <v>4295</v>
      </c>
      <c r="B3685" s="15" t="s">
        <v>4296</v>
      </c>
      <c r="C3685" s="15" t="s">
        <v>0</v>
      </c>
      <c r="D3685" s="15" t="s">
        <v>0</v>
      </c>
      <c r="E3685" s="15" t="s">
        <v>0</v>
      </c>
      <c r="F3685" s="8"/>
      <c r="G3685" s="8"/>
      <c r="H3685" s="9"/>
    </row>
    <row r="3686" spans="1:8" x14ac:dyDescent="0.25">
      <c r="A3686" s="16" t="s">
        <v>4297</v>
      </c>
      <c r="B3686" s="17" t="s">
        <v>4296</v>
      </c>
      <c r="C3686" s="17" t="s">
        <v>0</v>
      </c>
      <c r="D3686" s="17" t="s">
        <v>0</v>
      </c>
      <c r="E3686" s="17" t="s">
        <v>0</v>
      </c>
      <c r="F3686" s="8"/>
      <c r="G3686" s="8"/>
      <c r="H3686" s="9"/>
    </row>
    <row r="3687" spans="1:8" x14ac:dyDescent="0.25">
      <c r="A3687" s="18" t="s">
        <v>0</v>
      </c>
      <c r="B3687" s="17" t="s">
        <v>38</v>
      </c>
      <c r="C3687" s="17" t="s">
        <v>0</v>
      </c>
      <c r="D3687" s="17" t="s">
        <v>0</v>
      </c>
      <c r="E3687" s="17" t="s">
        <v>0</v>
      </c>
      <c r="F3687" s="19">
        <f>0</f>
        <v>0</v>
      </c>
      <c r="G3687" s="19">
        <f>0</f>
        <v>0</v>
      </c>
      <c r="H3687" s="20">
        <f>0</f>
        <v>0</v>
      </c>
    </row>
    <row r="3688" spans="1:8" x14ac:dyDescent="0.25">
      <c r="A3688" s="18" t="s">
        <v>4298</v>
      </c>
      <c r="B3688" s="17" t="s">
        <v>4299</v>
      </c>
      <c r="C3688" s="17" t="s">
        <v>177</v>
      </c>
      <c r="D3688" s="17" t="s">
        <v>4405</v>
      </c>
      <c r="E3688" s="17" t="s">
        <v>4416</v>
      </c>
      <c r="F3688" s="19">
        <v>423300</v>
      </c>
      <c r="G3688" s="19">
        <v>423280</v>
      </c>
      <c r="H3688" s="20">
        <v>20</v>
      </c>
    </row>
    <row r="3689" spans="1:8" x14ac:dyDescent="0.25">
      <c r="A3689" s="18" t="s">
        <v>4300</v>
      </c>
      <c r="B3689" s="17" t="s">
        <v>4301</v>
      </c>
      <c r="C3689" s="17" t="s">
        <v>177</v>
      </c>
      <c r="D3689" s="17" t="s">
        <v>4405</v>
      </c>
      <c r="E3689" s="17" t="s">
        <v>4416</v>
      </c>
      <c r="F3689" s="19">
        <v>4108300</v>
      </c>
      <c r="G3689" s="19">
        <v>4108275</v>
      </c>
      <c r="H3689" s="20">
        <v>25</v>
      </c>
    </row>
    <row r="3690" spans="1:8" x14ac:dyDescent="0.25">
      <c r="A3690" s="18" t="s">
        <v>0</v>
      </c>
      <c r="B3690" s="17" t="s">
        <v>42</v>
      </c>
      <c r="C3690" s="17" t="s">
        <v>0</v>
      </c>
      <c r="D3690" s="17" t="s">
        <v>0</v>
      </c>
      <c r="E3690" s="17" t="s">
        <v>0</v>
      </c>
      <c r="F3690" s="19">
        <f>F3689+F3688</f>
        <v>4531600</v>
      </c>
      <c r="G3690" s="19">
        <f>G3689+G3688</f>
        <v>4531555</v>
      </c>
      <c r="H3690" s="20">
        <f>H3689+H3688</f>
        <v>45</v>
      </c>
    </row>
    <row r="3691" spans="1:8" x14ac:dyDescent="0.25">
      <c r="A3691" s="18" t="s">
        <v>0</v>
      </c>
      <c r="B3691" s="17" t="s">
        <v>43</v>
      </c>
      <c r="C3691" s="17" t="s">
        <v>0</v>
      </c>
      <c r="D3691" s="17" t="s">
        <v>0</v>
      </c>
      <c r="E3691" s="17" t="s">
        <v>0</v>
      </c>
      <c r="F3691" s="19">
        <f>F3690-F3687</f>
        <v>4531600</v>
      </c>
      <c r="G3691" s="19">
        <f>G3690-G3687</f>
        <v>4531555</v>
      </c>
      <c r="H3691" s="20">
        <f>H3690-H3687</f>
        <v>45</v>
      </c>
    </row>
    <row r="3692" spans="1:8" x14ac:dyDescent="0.25">
      <c r="A3692" s="14" t="s">
        <v>4302</v>
      </c>
      <c r="B3692" s="15" t="s">
        <v>4303</v>
      </c>
      <c r="C3692" s="15" t="s">
        <v>0</v>
      </c>
      <c r="D3692" s="15" t="s">
        <v>0</v>
      </c>
      <c r="E3692" s="15" t="s">
        <v>0</v>
      </c>
      <c r="F3692" s="8"/>
      <c r="G3692" s="8"/>
      <c r="H3692" s="9"/>
    </row>
    <row r="3693" spans="1:8" x14ac:dyDescent="0.25">
      <c r="A3693" s="16" t="s">
        <v>4304</v>
      </c>
      <c r="B3693" s="17" t="s">
        <v>4303</v>
      </c>
      <c r="C3693" s="17" t="s">
        <v>0</v>
      </c>
      <c r="D3693" s="17" t="s">
        <v>0</v>
      </c>
      <c r="E3693" s="17" t="s">
        <v>0</v>
      </c>
      <c r="F3693" s="8"/>
      <c r="G3693" s="8"/>
      <c r="H3693" s="9"/>
    </row>
    <row r="3694" spans="1:8" x14ac:dyDescent="0.25">
      <c r="A3694" s="18" t="s">
        <v>0</v>
      </c>
      <c r="B3694" s="17" t="s">
        <v>38</v>
      </c>
      <c r="C3694" s="17" t="s">
        <v>0</v>
      </c>
      <c r="D3694" s="17" t="s">
        <v>0</v>
      </c>
      <c r="E3694" s="17" t="s">
        <v>0</v>
      </c>
      <c r="F3694" s="19">
        <f>0</f>
        <v>0</v>
      </c>
      <c r="G3694" s="19">
        <f>0</f>
        <v>0</v>
      </c>
      <c r="H3694" s="20">
        <f>0</f>
        <v>0</v>
      </c>
    </row>
    <row r="3695" spans="1:8" x14ac:dyDescent="0.25">
      <c r="A3695" s="18" t="s">
        <v>4305</v>
      </c>
      <c r="B3695" s="17" t="s">
        <v>4306</v>
      </c>
      <c r="C3695" s="17" t="s">
        <v>177</v>
      </c>
      <c r="D3695" s="17" t="s">
        <v>4408</v>
      </c>
      <c r="E3695" s="17" t="s">
        <v>4419</v>
      </c>
      <c r="F3695" s="19">
        <v>1000000</v>
      </c>
      <c r="G3695" s="19">
        <v>1293839.1200000001</v>
      </c>
      <c r="H3695" s="20">
        <v>-293839.12</v>
      </c>
    </row>
    <row r="3696" spans="1:8" x14ac:dyDescent="0.25">
      <c r="A3696" s="18" t="s">
        <v>4307</v>
      </c>
      <c r="B3696" s="17" t="s">
        <v>4308</v>
      </c>
      <c r="C3696" s="17" t="s">
        <v>177</v>
      </c>
      <c r="D3696" s="17" t="s">
        <v>4405</v>
      </c>
      <c r="E3696" s="17" t="s">
        <v>4419</v>
      </c>
      <c r="F3696" s="19">
        <v>122000</v>
      </c>
      <c r="G3696" s="19">
        <v>121971.28</v>
      </c>
      <c r="H3696" s="20">
        <v>28.72</v>
      </c>
    </row>
    <row r="3697" spans="1:8" x14ac:dyDescent="0.25">
      <c r="A3697" s="18" t="s">
        <v>0</v>
      </c>
      <c r="B3697" s="17" t="s">
        <v>42</v>
      </c>
      <c r="C3697" s="17" t="s">
        <v>0</v>
      </c>
      <c r="D3697" s="17" t="s">
        <v>0</v>
      </c>
      <c r="E3697" s="17" t="s">
        <v>0</v>
      </c>
      <c r="F3697" s="19">
        <f>F3696+F3695</f>
        <v>1122000</v>
      </c>
      <c r="G3697" s="19">
        <f>G3696+G3695</f>
        <v>1415810.4000000001</v>
      </c>
      <c r="H3697" s="20">
        <f>H3696+H3695</f>
        <v>-293810.40000000002</v>
      </c>
    </row>
    <row r="3698" spans="1:8" x14ac:dyDescent="0.25">
      <c r="A3698" s="18" t="s">
        <v>0</v>
      </c>
      <c r="B3698" s="17" t="s">
        <v>43</v>
      </c>
      <c r="C3698" s="17" t="s">
        <v>0</v>
      </c>
      <c r="D3698" s="17" t="s">
        <v>0</v>
      </c>
      <c r="E3698" s="17" t="s">
        <v>0</v>
      </c>
      <c r="F3698" s="19">
        <f>F3697-F3694</f>
        <v>1122000</v>
      </c>
      <c r="G3698" s="19">
        <f>G3697-G3694</f>
        <v>1415810.4000000001</v>
      </c>
      <c r="H3698" s="20">
        <f>H3697-H3694</f>
        <v>-293810.40000000002</v>
      </c>
    </row>
    <row r="3699" spans="1:8" x14ac:dyDescent="0.25">
      <c r="A3699" s="14" t="s">
        <v>4309</v>
      </c>
      <c r="B3699" s="15" t="s">
        <v>4310</v>
      </c>
      <c r="C3699" s="15" t="s">
        <v>0</v>
      </c>
      <c r="D3699" s="15" t="s">
        <v>0</v>
      </c>
      <c r="E3699" s="15" t="s">
        <v>0</v>
      </c>
      <c r="F3699" s="8"/>
      <c r="G3699" s="8"/>
      <c r="H3699" s="9"/>
    </row>
    <row r="3700" spans="1:8" x14ac:dyDescent="0.25">
      <c r="A3700" s="16" t="s">
        <v>4311</v>
      </c>
      <c r="B3700" s="17" t="s">
        <v>4310</v>
      </c>
      <c r="C3700" s="17" t="s">
        <v>0</v>
      </c>
      <c r="D3700" s="17" t="s">
        <v>0</v>
      </c>
      <c r="E3700" s="17" t="s">
        <v>0</v>
      </c>
      <c r="F3700" s="8"/>
      <c r="G3700" s="8"/>
      <c r="H3700" s="9"/>
    </row>
    <row r="3701" spans="1:8" x14ac:dyDescent="0.25">
      <c r="A3701" s="18" t="s">
        <v>4312</v>
      </c>
      <c r="B3701" s="17" t="s">
        <v>487</v>
      </c>
      <c r="C3701" s="17" t="s">
        <v>48</v>
      </c>
      <c r="D3701" s="17" t="s">
        <v>4409</v>
      </c>
      <c r="E3701" s="17" t="s">
        <v>4420</v>
      </c>
      <c r="F3701" s="19">
        <v>6620000</v>
      </c>
      <c r="G3701" s="19">
        <v>6613711.5499999998</v>
      </c>
      <c r="H3701" s="20">
        <v>6288.45</v>
      </c>
    </row>
    <row r="3702" spans="1:8" x14ac:dyDescent="0.25">
      <c r="A3702" s="18" t="s">
        <v>0</v>
      </c>
      <c r="B3702" s="17" t="s">
        <v>38</v>
      </c>
      <c r="C3702" s="17" t="s">
        <v>0</v>
      </c>
      <c r="D3702" s="17" t="s">
        <v>0</v>
      </c>
      <c r="E3702" s="17" t="s">
        <v>0</v>
      </c>
      <c r="F3702" s="19">
        <f>F3701</f>
        <v>6620000</v>
      </c>
      <c r="G3702" s="19">
        <f>G3701</f>
        <v>6613711.5499999998</v>
      </c>
      <c r="H3702" s="20">
        <f>H3701</f>
        <v>6288.45</v>
      </c>
    </row>
    <row r="3703" spans="1:8" x14ac:dyDescent="0.25">
      <c r="A3703" s="18" t="s">
        <v>4313</v>
      </c>
      <c r="B3703" s="17" t="s">
        <v>4314</v>
      </c>
      <c r="C3703" s="17" t="s">
        <v>177</v>
      </c>
      <c r="D3703" s="17" t="s">
        <v>4410</v>
      </c>
      <c r="E3703" s="17" t="s">
        <v>4416</v>
      </c>
      <c r="F3703" s="19">
        <v>13240000</v>
      </c>
      <c r="G3703" s="19">
        <v>16693859.449999999</v>
      </c>
      <c r="H3703" s="20">
        <v>-3453859.45</v>
      </c>
    </row>
    <row r="3704" spans="1:8" x14ac:dyDescent="0.25">
      <c r="A3704" s="18" t="s">
        <v>4315</v>
      </c>
      <c r="B3704" s="17" t="s">
        <v>4316</v>
      </c>
      <c r="C3704" s="17" t="s">
        <v>177</v>
      </c>
      <c r="D3704" s="17" t="s">
        <v>4410</v>
      </c>
      <c r="E3704" s="17" t="s">
        <v>4416</v>
      </c>
      <c r="F3704" s="19">
        <v>9549300</v>
      </c>
      <c r="G3704" s="19">
        <v>8218359.21</v>
      </c>
      <c r="H3704" s="20">
        <v>1330940.79</v>
      </c>
    </row>
    <row r="3705" spans="1:8" x14ac:dyDescent="0.25">
      <c r="A3705" s="18" t="s">
        <v>0</v>
      </c>
      <c r="B3705" s="17" t="s">
        <v>42</v>
      </c>
      <c r="C3705" s="17" t="s">
        <v>0</v>
      </c>
      <c r="D3705" s="17" t="s">
        <v>0</v>
      </c>
      <c r="E3705" s="17" t="s">
        <v>0</v>
      </c>
      <c r="F3705" s="19">
        <f>F3704+F3703</f>
        <v>22789300</v>
      </c>
      <c r="G3705" s="19">
        <f>G3704+G3703</f>
        <v>24912218.66</v>
      </c>
      <c r="H3705" s="20">
        <f>H3704+H3703</f>
        <v>-2122918.66</v>
      </c>
    </row>
    <row r="3706" spans="1:8" x14ac:dyDescent="0.25">
      <c r="A3706" s="18" t="s">
        <v>0</v>
      </c>
      <c r="B3706" s="17" t="s">
        <v>43</v>
      </c>
      <c r="C3706" s="17" t="s">
        <v>0</v>
      </c>
      <c r="D3706" s="17" t="s">
        <v>0</v>
      </c>
      <c r="E3706" s="17" t="s">
        <v>0</v>
      </c>
      <c r="F3706" s="19">
        <f>F3705-F3702</f>
        <v>16169300</v>
      </c>
      <c r="G3706" s="19">
        <f>G3705-G3702</f>
        <v>18298507.109999999</v>
      </c>
      <c r="H3706" s="20">
        <f>H3705-H3702</f>
        <v>-2129207.1100000003</v>
      </c>
    </row>
    <row r="3707" spans="1:8" x14ac:dyDescent="0.25">
      <c r="A3707" s="12" t="s">
        <v>4317</v>
      </c>
      <c r="B3707" s="13" t="s">
        <v>4318</v>
      </c>
      <c r="C3707" s="13" t="s">
        <v>0</v>
      </c>
      <c r="D3707" s="13" t="s">
        <v>0</v>
      </c>
      <c r="E3707" s="13" t="s">
        <v>0</v>
      </c>
      <c r="F3707" s="8"/>
      <c r="G3707" s="8"/>
      <c r="H3707" s="9"/>
    </row>
    <row r="3708" spans="1:8" x14ac:dyDescent="0.25">
      <c r="A3708" s="14" t="s">
        <v>4319</v>
      </c>
      <c r="B3708" s="15" t="s">
        <v>4320</v>
      </c>
      <c r="C3708" s="15" t="s">
        <v>0</v>
      </c>
      <c r="D3708" s="15" t="s">
        <v>0</v>
      </c>
      <c r="E3708" s="15" t="s">
        <v>0</v>
      </c>
      <c r="F3708" s="8"/>
      <c r="G3708" s="8"/>
      <c r="H3708" s="9"/>
    </row>
    <row r="3709" spans="1:8" x14ac:dyDescent="0.25">
      <c r="A3709" s="16" t="s">
        <v>4321</v>
      </c>
      <c r="B3709" s="17" t="s">
        <v>4322</v>
      </c>
      <c r="C3709" s="17" t="s">
        <v>0</v>
      </c>
      <c r="D3709" s="17" t="s">
        <v>0</v>
      </c>
      <c r="E3709" s="17" t="s">
        <v>0</v>
      </c>
      <c r="F3709" s="8"/>
      <c r="G3709" s="8"/>
      <c r="H3709" s="9"/>
    </row>
    <row r="3710" spans="1:8" x14ac:dyDescent="0.25">
      <c r="A3710" s="18" t="s">
        <v>0</v>
      </c>
      <c r="B3710" s="17" t="s">
        <v>38</v>
      </c>
      <c r="C3710" s="17" t="s">
        <v>0</v>
      </c>
      <c r="D3710" s="17" t="s">
        <v>0</v>
      </c>
      <c r="E3710" s="17" t="s">
        <v>0</v>
      </c>
      <c r="F3710" s="19">
        <f>0</f>
        <v>0</v>
      </c>
      <c r="G3710" s="19">
        <f>0</f>
        <v>0</v>
      </c>
      <c r="H3710" s="20">
        <f>0</f>
        <v>0</v>
      </c>
    </row>
    <row r="3711" spans="1:8" x14ac:dyDescent="0.25">
      <c r="A3711" s="18" t="s">
        <v>4323</v>
      </c>
      <c r="B3711" s="17" t="s">
        <v>4324</v>
      </c>
      <c r="C3711" s="17" t="s">
        <v>4325</v>
      </c>
      <c r="D3711" s="17" t="s">
        <v>4405</v>
      </c>
      <c r="E3711" s="17" t="s">
        <v>4416</v>
      </c>
      <c r="F3711" s="19">
        <v>157900000</v>
      </c>
      <c r="G3711" s="19">
        <v>94800000</v>
      </c>
      <c r="H3711" s="20">
        <v>63100000</v>
      </c>
    </row>
    <row r="3712" spans="1:8" x14ac:dyDescent="0.25">
      <c r="A3712" s="18" t="s">
        <v>4326</v>
      </c>
      <c r="B3712" s="17" t="s">
        <v>4327</v>
      </c>
      <c r="C3712" s="17" t="s">
        <v>4328</v>
      </c>
      <c r="D3712" s="17" t="s">
        <v>4405</v>
      </c>
      <c r="E3712" s="17" t="s">
        <v>4416</v>
      </c>
      <c r="F3712" s="19">
        <v>100</v>
      </c>
      <c r="G3712" s="19">
        <v>66500000</v>
      </c>
      <c r="H3712" s="20">
        <v>-66499900</v>
      </c>
    </row>
    <row r="3713" spans="1:8" x14ac:dyDescent="0.25">
      <c r="A3713" s="18" t="s">
        <v>4329</v>
      </c>
      <c r="B3713" s="17" t="s">
        <v>4330</v>
      </c>
      <c r="C3713" s="17" t="s">
        <v>4328</v>
      </c>
      <c r="D3713" s="17" t="s">
        <v>4405</v>
      </c>
      <c r="E3713" s="17" t="s">
        <v>4416</v>
      </c>
      <c r="F3713" s="19">
        <v>6100000</v>
      </c>
      <c r="G3713" s="19">
        <v>4680000</v>
      </c>
      <c r="H3713" s="20">
        <v>1420000</v>
      </c>
    </row>
    <row r="3714" spans="1:8" x14ac:dyDescent="0.25">
      <c r="A3714" s="18" t="s">
        <v>0</v>
      </c>
      <c r="B3714" s="17" t="s">
        <v>42</v>
      </c>
      <c r="C3714" s="17" t="s">
        <v>0</v>
      </c>
      <c r="D3714" s="17" t="s">
        <v>0</v>
      </c>
      <c r="E3714" s="17" t="s">
        <v>0</v>
      </c>
      <c r="F3714" s="19">
        <f>F3713+F3712+F3711</f>
        <v>164000100</v>
      </c>
      <c r="G3714" s="19">
        <f>G3713+G3712+G3711</f>
        <v>165980000</v>
      </c>
      <c r="H3714" s="20">
        <f>H3713+H3712+H3711</f>
        <v>-1979900</v>
      </c>
    </row>
    <row r="3715" spans="1:8" x14ac:dyDescent="0.25">
      <c r="A3715" s="18" t="s">
        <v>0</v>
      </c>
      <c r="B3715" s="17" t="s">
        <v>43</v>
      </c>
      <c r="C3715" s="17" t="s">
        <v>0</v>
      </c>
      <c r="D3715" s="17" t="s">
        <v>0</v>
      </c>
      <c r="E3715" s="17" t="s">
        <v>0</v>
      </c>
      <c r="F3715" s="19">
        <f>F3714-F3710</f>
        <v>164000100</v>
      </c>
      <c r="G3715" s="19">
        <f>G3714-G3710</f>
        <v>165980000</v>
      </c>
      <c r="H3715" s="20">
        <f>H3714-H3710</f>
        <v>-1979900</v>
      </c>
    </row>
    <row r="3716" spans="1:8" x14ac:dyDescent="0.25">
      <c r="A3716" s="16" t="s">
        <v>4331</v>
      </c>
      <c r="B3716" s="17" t="s">
        <v>4332</v>
      </c>
      <c r="C3716" s="17" t="s">
        <v>0</v>
      </c>
      <c r="D3716" s="17" t="s">
        <v>0</v>
      </c>
      <c r="E3716" s="17" t="s">
        <v>0</v>
      </c>
      <c r="F3716" s="8"/>
      <c r="G3716" s="8"/>
      <c r="H3716" s="9"/>
    </row>
    <row r="3717" spans="1:8" x14ac:dyDescent="0.25">
      <c r="A3717" s="18" t="s">
        <v>4333</v>
      </c>
      <c r="B3717" s="17" t="s">
        <v>4324</v>
      </c>
      <c r="C3717" s="17" t="s">
        <v>4334</v>
      </c>
      <c r="D3717" s="17" t="s">
        <v>4405</v>
      </c>
      <c r="E3717" s="17" t="s">
        <v>4416</v>
      </c>
      <c r="F3717" s="19">
        <v>82680000</v>
      </c>
      <c r="G3717" s="19">
        <v>82680000</v>
      </c>
      <c r="H3717" s="20">
        <v>0</v>
      </c>
    </row>
    <row r="3718" spans="1:8" x14ac:dyDescent="0.25">
      <c r="A3718" s="18" t="s">
        <v>4335</v>
      </c>
      <c r="B3718" s="17" t="s">
        <v>4336</v>
      </c>
      <c r="C3718" s="17" t="s">
        <v>2953</v>
      </c>
      <c r="D3718" s="17" t="s">
        <v>4405</v>
      </c>
      <c r="E3718" s="17" t="s">
        <v>4416</v>
      </c>
      <c r="F3718" s="19">
        <v>1037500</v>
      </c>
      <c r="G3718" s="19">
        <v>1037500</v>
      </c>
      <c r="H3718" s="20">
        <v>0</v>
      </c>
    </row>
    <row r="3719" spans="1:8" x14ac:dyDescent="0.25">
      <c r="A3719" s="18" t="s">
        <v>4337</v>
      </c>
      <c r="B3719" s="17" t="s">
        <v>4338</v>
      </c>
      <c r="C3719" s="17" t="s">
        <v>4339</v>
      </c>
      <c r="D3719" s="17" t="s">
        <v>4405</v>
      </c>
      <c r="E3719" s="17" t="s">
        <v>4416</v>
      </c>
      <c r="F3719" s="19">
        <v>8547800</v>
      </c>
      <c r="G3719" s="19">
        <v>8412731.1400000006</v>
      </c>
      <c r="H3719" s="20">
        <v>135068.85999999999</v>
      </c>
    </row>
    <row r="3720" spans="1:8" x14ac:dyDescent="0.25">
      <c r="A3720" s="18" t="s">
        <v>4340</v>
      </c>
      <c r="B3720" s="17" t="s">
        <v>4341</v>
      </c>
      <c r="C3720" s="17" t="s">
        <v>2953</v>
      </c>
      <c r="D3720" s="17" t="s">
        <v>4405</v>
      </c>
      <c r="E3720" s="17" t="s">
        <v>4416</v>
      </c>
      <c r="F3720" s="19">
        <v>1950000</v>
      </c>
      <c r="G3720" s="19">
        <v>1950000</v>
      </c>
      <c r="H3720" s="20">
        <v>0</v>
      </c>
    </row>
    <row r="3721" spans="1:8" x14ac:dyDescent="0.25">
      <c r="A3721" s="18" t="s">
        <v>4342</v>
      </c>
      <c r="B3721" s="17" t="s">
        <v>4343</v>
      </c>
      <c r="C3721" s="17" t="s">
        <v>2953</v>
      </c>
      <c r="D3721" s="17" t="s">
        <v>4405</v>
      </c>
      <c r="E3721" s="17" t="s">
        <v>4416</v>
      </c>
      <c r="F3721" s="19">
        <v>875000</v>
      </c>
      <c r="G3721" s="19">
        <v>875000</v>
      </c>
      <c r="H3721" s="20">
        <v>0</v>
      </c>
    </row>
    <row r="3722" spans="1:8" x14ac:dyDescent="0.25">
      <c r="A3722" s="18" t="s">
        <v>4344</v>
      </c>
      <c r="B3722" s="17" t="s">
        <v>4345</v>
      </c>
      <c r="C3722" s="17" t="s">
        <v>2953</v>
      </c>
      <c r="D3722" s="17" t="s">
        <v>4405</v>
      </c>
      <c r="E3722" s="17" t="s">
        <v>4416</v>
      </c>
      <c r="F3722" s="19">
        <v>840000</v>
      </c>
      <c r="G3722" s="19">
        <v>840000</v>
      </c>
      <c r="H3722" s="20">
        <v>0</v>
      </c>
    </row>
    <row r="3723" spans="1:8" x14ac:dyDescent="0.25">
      <c r="A3723" s="18" t="s">
        <v>4346</v>
      </c>
      <c r="B3723" s="17" t="s">
        <v>4347</v>
      </c>
      <c r="C3723" s="17" t="s">
        <v>2953</v>
      </c>
      <c r="D3723" s="17" t="s">
        <v>4405</v>
      </c>
      <c r="E3723" s="17" t="s">
        <v>4416</v>
      </c>
      <c r="F3723" s="19">
        <v>912500</v>
      </c>
      <c r="G3723" s="19">
        <v>912500</v>
      </c>
      <c r="H3723" s="20">
        <v>0</v>
      </c>
    </row>
    <row r="3724" spans="1:8" x14ac:dyDescent="0.25">
      <c r="A3724" s="18" t="s">
        <v>4348</v>
      </c>
      <c r="B3724" s="17" t="s">
        <v>4349</v>
      </c>
      <c r="C3724" s="17" t="s">
        <v>2953</v>
      </c>
      <c r="D3724" s="17" t="s">
        <v>4405</v>
      </c>
      <c r="E3724" s="17" t="s">
        <v>4416</v>
      </c>
      <c r="F3724" s="19">
        <v>1615000</v>
      </c>
      <c r="G3724" s="19">
        <v>1615000</v>
      </c>
      <c r="H3724" s="20">
        <v>0</v>
      </c>
    </row>
    <row r="3725" spans="1:8" x14ac:dyDescent="0.25">
      <c r="A3725" s="18" t="s">
        <v>4350</v>
      </c>
      <c r="B3725" s="17" t="s">
        <v>4351</v>
      </c>
      <c r="C3725" s="17" t="s">
        <v>2953</v>
      </c>
      <c r="D3725" s="17" t="s">
        <v>4405</v>
      </c>
      <c r="E3725" s="17" t="s">
        <v>4416</v>
      </c>
      <c r="F3725" s="19">
        <v>1411200</v>
      </c>
      <c r="G3725" s="19">
        <v>1411200</v>
      </c>
      <c r="H3725" s="20">
        <v>0</v>
      </c>
    </row>
    <row r="3726" spans="1:8" x14ac:dyDescent="0.25">
      <c r="A3726" s="18" t="s">
        <v>4352</v>
      </c>
      <c r="B3726" s="17" t="s">
        <v>4353</v>
      </c>
      <c r="C3726" s="17" t="s">
        <v>2953</v>
      </c>
      <c r="D3726" s="17" t="s">
        <v>4405</v>
      </c>
      <c r="E3726" s="17" t="s">
        <v>4416</v>
      </c>
      <c r="F3726" s="19">
        <v>100</v>
      </c>
      <c r="G3726" s="19">
        <v>0</v>
      </c>
      <c r="H3726" s="20">
        <v>100</v>
      </c>
    </row>
    <row r="3727" spans="1:8" x14ac:dyDescent="0.25">
      <c r="A3727" s="18" t="s">
        <v>0</v>
      </c>
      <c r="B3727" s="17" t="s">
        <v>38</v>
      </c>
      <c r="C3727" s="17" t="s">
        <v>0</v>
      </c>
      <c r="D3727" s="17" t="s">
        <v>0</v>
      </c>
      <c r="E3727" s="17" t="s">
        <v>0</v>
      </c>
      <c r="F3727" s="19">
        <f>F3726+F3725+F3724+F3723+F3722+F3721+F3720+F3719+F3718+F3717</f>
        <v>99869100</v>
      </c>
      <c r="G3727" s="19">
        <f>G3726+G3725+G3724+G3723+G3722+G3721+G3720+G3719+G3718+G3717</f>
        <v>99733931.140000001</v>
      </c>
      <c r="H3727" s="20">
        <f>H3726+H3725+H3724+H3723+H3722+H3721+H3720+H3719+H3718+H3717</f>
        <v>135168.85999999999</v>
      </c>
    </row>
    <row r="3728" spans="1:8" x14ac:dyDescent="0.25">
      <c r="A3728" s="18" t="s">
        <v>0</v>
      </c>
      <c r="B3728" s="17" t="s">
        <v>42</v>
      </c>
      <c r="C3728" s="17" t="s">
        <v>0</v>
      </c>
      <c r="D3728" s="17" t="s">
        <v>0</v>
      </c>
      <c r="E3728" s="17" t="s">
        <v>0</v>
      </c>
      <c r="F3728" s="19">
        <f>0</f>
        <v>0</v>
      </c>
      <c r="G3728" s="19">
        <f>0</f>
        <v>0</v>
      </c>
      <c r="H3728" s="20">
        <f>0</f>
        <v>0</v>
      </c>
    </row>
    <row r="3729" spans="1:8" x14ac:dyDescent="0.25">
      <c r="A3729" s="18" t="s">
        <v>0</v>
      </c>
      <c r="B3729" s="17" t="s">
        <v>43</v>
      </c>
      <c r="C3729" s="17" t="s">
        <v>0</v>
      </c>
      <c r="D3729" s="17" t="s">
        <v>0</v>
      </c>
      <c r="E3729" s="17" t="s">
        <v>0</v>
      </c>
      <c r="F3729" s="19">
        <f>F3728-F3727</f>
        <v>-99869100</v>
      </c>
      <c r="G3729" s="19">
        <f>G3728-G3727</f>
        <v>-99733931.140000001</v>
      </c>
      <c r="H3729" s="20">
        <f>H3728-H3727</f>
        <v>-135168.85999999999</v>
      </c>
    </row>
    <row r="3730" spans="1:8" x14ac:dyDescent="0.25">
      <c r="A3730" s="16" t="s">
        <v>4354</v>
      </c>
      <c r="B3730" s="17" t="s">
        <v>4332</v>
      </c>
      <c r="C3730" s="17" t="s">
        <v>0</v>
      </c>
      <c r="D3730" s="17" t="s">
        <v>0</v>
      </c>
      <c r="E3730" s="17" t="s">
        <v>0</v>
      </c>
      <c r="F3730" s="8"/>
      <c r="G3730" s="8"/>
      <c r="H3730" s="9"/>
    </row>
    <row r="3731" spans="1:8" x14ac:dyDescent="0.25">
      <c r="A3731" s="18" t="s">
        <v>4355</v>
      </c>
      <c r="B3731" s="17" t="s">
        <v>4356</v>
      </c>
      <c r="C3731" s="17" t="s">
        <v>2953</v>
      </c>
      <c r="D3731" s="17" t="s">
        <v>4405</v>
      </c>
      <c r="E3731" s="17" t="s">
        <v>4416</v>
      </c>
      <c r="F3731" s="19">
        <v>32700</v>
      </c>
      <c r="G3731" s="19">
        <v>0</v>
      </c>
      <c r="H3731" s="20">
        <v>32700</v>
      </c>
    </row>
    <row r="3732" spans="1:8" x14ac:dyDescent="0.25">
      <c r="A3732" s="18" t="s">
        <v>0</v>
      </c>
      <c r="B3732" s="17" t="s">
        <v>38</v>
      </c>
      <c r="C3732" s="17" t="s">
        <v>0</v>
      </c>
      <c r="D3732" s="17" t="s">
        <v>0</v>
      </c>
      <c r="E3732" s="17" t="s">
        <v>0</v>
      </c>
      <c r="F3732" s="19">
        <f>F3731</f>
        <v>32700</v>
      </c>
      <c r="G3732" s="19">
        <f>G3731</f>
        <v>0</v>
      </c>
      <c r="H3732" s="20">
        <f>H3731</f>
        <v>32700</v>
      </c>
    </row>
    <row r="3733" spans="1:8" x14ac:dyDescent="0.25">
      <c r="A3733" s="18" t="s">
        <v>0</v>
      </c>
      <c r="B3733" s="17" t="s">
        <v>42</v>
      </c>
      <c r="C3733" s="17" t="s">
        <v>0</v>
      </c>
      <c r="D3733" s="17" t="s">
        <v>0</v>
      </c>
      <c r="E3733" s="17" t="s">
        <v>0</v>
      </c>
      <c r="F3733" s="19">
        <f>0</f>
        <v>0</v>
      </c>
      <c r="G3733" s="19">
        <f>0</f>
        <v>0</v>
      </c>
      <c r="H3733" s="20">
        <f>0</f>
        <v>0</v>
      </c>
    </row>
    <row r="3734" spans="1:8" x14ac:dyDescent="0.25">
      <c r="A3734" s="18" t="s">
        <v>0</v>
      </c>
      <c r="B3734" s="17" t="s">
        <v>43</v>
      </c>
      <c r="C3734" s="17" t="s">
        <v>0</v>
      </c>
      <c r="D3734" s="17" t="s">
        <v>0</v>
      </c>
      <c r="E3734" s="17" t="s">
        <v>0</v>
      </c>
      <c r="F3734" s="19">
        <f>F3733-F3732</f>
        <v>-32700</v>
      </c>
      <c r="G3734" s="19">
        <f>G3733-G3732</f>
        <v>0</v>
      </c>
      <c r="H3734" s="20">
        <f>H3733-H3732</f>
        <v>-32700</v>
      </c>
    </row>
    <row r="3735" spans="1:8" x14ac:dyDescent="0.25">
      <c r="A3735" s="12" t="s">
        <v>4357</v>
      </c>
      <c r="B3735" s="13" t="s">
        <v>4358</v>
      </c>
      <c r="C3735" s="13" t="s">
        <v>0</v>
      </c>
      <c r="D3735" s="13" t="s">
        <v>0</v>
      </c>
      <c r="E3735" s="13" t="s">
        <v>0</v>
      </c>
      <c r="F3735" s="8"/>
      <c r="G3735" s="8"/>
      <c r="H3735" s="9"/>
    </row>
    <row r="3736" spans="1:8" x14ac:dyDescent="0.25">
      <c r="A3736" s="14" t="s">
        <v>4359</v>
      </c>
      <c r="B3736" s="15" t="s">
        <v>4360</v>
      </c>
      <c r="C3736" s="15" t="s">
        <v>0</v>
      </c>
      <c r="D3736" s="15" t="s">
        <v>0</v>
      </c>
      <c r="E3736" s="15" t="s">
        <v>0</v>
      </c>
      <c r="F3736" s="8"/>
      <c r="G3736" s="8"/>
      <c r="H3736" s="9"/>
    </row>
    <row r="3737" spans="1:8" x14ac:dyDescent="0.25">
      <c r="A3737" s="16" t="s">
        <v>4361</v>
      </c>
      <c r="B3737" s="17" t="s">
        <v>4360</v>
      </c>
      <c r="C3737" s="17" t="s">
        <v>0</v>
      </c>
      <c r="D3737" s="17" t="s">
        <v>0</v>
      </c>
      <c r="E3737" s="17" t="s">
        <v>0</v>
      </c>
      <c r="F3737" s="8"/>
      <c r="G3737" s="8"/>
      <c r="H3737" s="9"/>
    </row>
    <row r="3738" spans="1:8" x14ac:dyDescent="0.25">
      <c r="A3738" s="18" t="s">
        <v>4362</v>
      </c>
      <c r="B3738" s="17" t="s">
        <v>4363</v>
      </c>
      <c r="C3738" s="17" t="s">
        <v>4364</v>
      </c>
      <c r="D3738" s="17" t="s">
        <v>4405</v>
      </c>
      <c r="E3738" s="17" t="s">
        <v>4416</v>
      </c>
      <c r="F3738" s="19">
        <v>1700000</v>
      </c>
      <c r="G3738" s="19">
        <v>0</v>
      </c>
      <c r="H3738" s="20">
        <v>1700000</v>
      </c>
    </row>
    <row r="3739" spans="1:8" x14ac:dyDescent="0.25">
      <c r="A3739" s="18" t="s">
        <v>4365</v>
      </c>
      <c r="B3739" s="17" t="s">
        <v>4366</v>
      </c>
      <c r="C3739" s="17" t="s">
        <v>4364</v>
      </c>
      <c r="D3739" s="17" t="s">
        <v>4405</v>
      </c>
      <c r="E3739" s="17" t="s">
        <v>4416</v>
      </c>
      <c r="F3739" s="19">
        <v>100</v>
      </c>
      <c r="G3739" s="19">
        <v>0</v>
      </c>
      <c r="H3739" s="20">
        <v>100</v>
      </c>
    </row>
    <row r="3740" spans="1:8" x14ac:dyDescent="0.25">
      <c r="A3740" s="18" t="s">
        <v>0</v>
      </c>
      <c r="B3740" s="17" t="s">
        <v>38</v>
      </c>
      <c r="C3740" s="17" t="s">
        <v>0</v>
      </c>
      <c r="D3740" s="17" t="s">
        <v>0</v>
      </c>
      <c r="E3740" s="17" t="s">
        <v>0</v>
      </c>
      <c r="F3740" s="19">
        <f>F3739+F3738</f>
        <v>1700100</v>
      </c>
      <c r="G3740" s="19">
        <f>G3739+G3738</f>
        <v>0</v>
      </c>
      <c r="H3740" s="20">
        <f>H3739+H3738</f>
        <v>1700100</v>
      </c>
    </row>
    <row r="3741" spans="1:8" x14ac:dyDescent="0.25">
      <c r="A3741" s="18" t="s">
        <v>4367</v>
      </c>
      <c r="B3741" s="17" t="s">
        <v>572</v>
      </c>
      <c r="C3741" s="17" t="s">
        <v>261</v>
      </c>
      <c r="D3741" s="17" t="s">
        <v>4405</v>
      </c>
      <c r="E3741" s="17" t="s">
        <v>4416</v>
      </c>
      <c r="F3741" s="19">
        <v>100</v>
      </c>
      <c r="G3741" s="19">
        <v>37699.18</v>
      </c>
      <c r="H3741" s="20">
        <v>-37599.18</v>
      </c>
    </row>
    <row r="3742" spans="1:8" x14ac:dyDescent="0.25">
      <c r="A3742" s="18" t="s">
        <v>0</v>
      </c>
      <c r="B3742" s="17" t="s">
        <v>42</v>
      </c>
      <c r="C3742" s="17" t="s">
        <v>0</v>
      </c>
      <c r="D3742" s="17" t="s">
        <v>0</v>
      </c>
      <c r="E3742" s="17" t="s">
        <v>0</v>
      </c>
      <c r="F3742" s="19">
        <f>F3741</f>
        <v>100</v>
      </c>
      <c r="G3742" s="19">
        <f>G3741</f>
        <v>37699.18</v>
      </c>
      <c r="H3742" s="20">
        <f>H3741</f>
        <v>-37599.18</v>
      </c>
    </row>
    <row r="3743" spans="1:8" x14ac:dyDescent="0.25">
      <c r="A3743" s="18" t="s">
        <v>0</v>
      </c>
      <c r="B3743" s="17" t="s">
        <v>43</v>
      </c>
      <c r="C3743" s="17" t="s">
        <v>0</v>
      </c>
      <c r="D3743" s="17" t="s">
        <v>0</v>
      </c>
      <c r="E3743" s="17" t="s">
        <v>0</v>
      </c>
      <c r="F3743" s="19">
        <f>F3742-F3740</f>
        <v>-1700000</v>
      </c>
      <c r="G3743" s="19">
        <f>G3742-G3740</f>
        <v>37699.18</v>
      </c>
      <c r="H3743" s="20">
        <f>H3742-H3740</f>
        <v>-1737699.18</v>
      </c>
    </row>
    <row r="3744" spans="1:8" x14ac:dyDescent="0.25">
      <c r="A3744" s="14" t="s">
        <v>4368</v>
      </c>
      <c r="B3744" s="15" t="s">
        <v>4369</v>
      </c>
      <c r="C3744" s="15" t="s">
        <v>0</v>
      </c>
      <c r="D3744" s="15" t="s">
        <v>0</v>
      </c>
      <c r="E3744" s="15" t="s">
        <v>0</v>
      </c>
      <c r="F3744" s="8"/>
      <c r="G3744" s="8"/>
      <c r="H3744" s="9"/>
    </row>
    <row r="3745" spans="1:8" x14ac:dyDescent="0.25">
      <c r="A3745" s="16" t="s">
        <v>4370</v>
      </c>
      <c r="B3745" s="17" t="s">
        <v>4369</v>
      </c>
      <c r="C3745" s="17" t="s">
        <v>0</v>
      </c>
      <c r="D3745" s="17" t="s">
        <v>0</v>
      </c>
      <c r="E3745" s="17" t="s">
        <v>0</v>
      </c>
      <c r="F3745" s="8"/>
      <c r="G3745" s="8"/>
      <c r="H3745" s="9"/>
    </row>
    <row r="3746" spans="1:8" x14ac:dyDescent="0.25">
      <c r="A3746" s="18" t="s">
        <v>0</v>
      </c>
      <c r="B3746" s="17" t="s">
        <v>38</v>
      </c>
      <c r="C3746" s="17" t="s">
        <v>0</v>
      </c>
      <c r="D3746" s="17" t="s">
        <v>0</v>
      </c>
      <c r="E3746" s="17" t="s">
        <v>0</v>
      </c>
      <c r="F3746" s="19">
        <f>0</f>
        <v>0</v>
      </c>
      <c r="G3746" s="19">
        <f>0</f>
        <v>0</v>
      </c>
      <c r="H3746" s="20">
        <f>0</f>
        <v>0</v>
      </c>
    </row>
    <row r="3747" spans="1:8" x14ac:dyDescent="0.25">
      <c r="A3747" s="18" t="s">
        <v>4371</v>
      </c>
      <c r="B3747" s="17" t="s">
        <v>4372</v>
      </c>
      <c r="C3747" s="17" t="s">
        <v>261</v>
      </c>
      <c r="D3747" s="17" t="s">
        <v>4405</v>
      </c>
      <c r="E3747" s="17" t="s">
        <v>4416</v>
      </c>
      <c r="F3747" s="19">
        <v>3000000</v>
      </c>
      <c r="G3747" s="19">
        <v>2663812.9300000002</v>
      </c>
      <c r="H3747" s="20">
        <v>336187.07</v>
      </c>
    </row>
    <row r="3748" spans="1:8" x14ac:dyDescent="0.25">
      <c r="A3748" s="18" t="s">
        <v>0</v>
      </c>
      <c r="B3748" s="17" t="s">
        <v>42</v>
      </c>
      <c r="C3748" s="17" t="s">
        <v>0</v>
      </c>
      <c r="D3748" s="17" t="s">
        <v>0</v>
      </c>
      <c r="E3748" s="17" t="s">
        <v>0</v>
      </c>
      <c r="F3748" s="19">
        <f>F3747</f>
        <v>3000000</v>
      </c>
      <c r="G3748" s="19">
        <f>G3747</f>
        <v>2663812.9300000002</v>
      </c>
      <c r="H3748" s="20">
        <f>H3747</f>
        <v>336187.07</v>
      </c>
    </row>
    <row r="3749" spans="1:8" x14ac:dyDescent="0.25">
      <c r="A3749" s="18" t="s">
        <v>0</v>
      </c>
      <c r="B3749" s="17" t="s">
        <v>43</v>
      </c>
      <c r="C3749" s="17" t="s">
        <v>0</v>
      </c>
      <c r="D3749" s="17" t="s">
        <v>0</v>
      </c>
      <c r="E3749" s="17" t="s">
        <v>0</v>
      </c>
      <c r="F3749" s="19">
        <f>F3748-F3746</f>
        <v>3000000</v>
      </c>
      <c r="G3749" s="19">
        <f>G3748-G3746</f>
        <v>2663812.9300000002</v>
      </c>
      <c r="H3749" s="20">
        <f>H3748-H3746</f>
        <v>336187.07</v>
      </c>
    </row>
    <row r="3750" spans="1:8" x14ac:dyDescent="0.25">
      <c r="A3750" s="12" t="s">
        <v>4373</v>
      </c>
      <c r="B3750" s="13" t="s">
        <v>4374</v>
      </c>
      <c r="C3750" s="13" t="s">
        <v>0</v>
      </c>
      <c r="D3750" s="13" t="s">
        <v>0</v>
      </c>
      <c r="E3750" s="13" t="s">
        <v>0</v>
      </c>
      <c r="F3750" s="8"/>
      <c r="G3750" s="8"/>
      <c r="H3750" s="9"/>
    </row>
    <row r="3751" spans="1:8" x14ac:dyDescent="0.25">
      <c r="A3751" s="14" t="s">
        <v>4375</v>
      </c>
      <c r="B3751" s="15" t="s">
        <v>4374</v>
      </c>
      <c r="C3751" s="15" t="s">
        <v>0</v>
      </c>
      <c r="D3751" s="15" t="s">
        <v>0</v>
      </c>
      <c r="E3751" s="15" t="s">
        <v>0</v>
      </c>
      <c r="F3751" s="8"/>
      <c r="G3751" s="8"/>
      <c r="H3751" s="9"/>
    </row>
    <row r="3752" spans="1:8" x14ac:dyDescent="0.25">
      <c r="A3752" s="16" t="s">
        <v>4376</v>
      </c>
      <c r="B3752" s="17" t="s">
        <v>4374</v>
      </c>
      <c r="C3752" s="17" t="s">
        <v>0</v>
      </c>
      <c r="D3752" s="17" t="s">
        <v>0</v>
      </c>
      <c r="E3752" s="17" t="s">
        <v>0</v>
      </c>
      <c r="F3752" s="8"/>
      <c r="G3752" s="8"/>
      <c r="H3752" s="9"/>
    </row>
    <row r="3753" spans="1:8" x14ac:dyDescent="0.25">
      <c r="A3753" s="18" t="s">
        <v>4377</v>
      </c>
      <c r="B3753" s="17" t="s">
        <v>4374</v>
      </c>
      <c r="C3753" s="17" t="s">
        <v>19</v>
      </c>
      <c r="D3753" s="17" t="s">
        <v>4405</v>
      </c>
      <c r="E3753" s="17" t="s">
        <v>4416</v>
      </c>
      <c r="F3753" s="19">
        <v>813700</v>
      </c>
      <c r="G3753" s="19">
        <v>0</v>
      </c>
      <c r="H3753" s="20">
        <v>813700</v>
      </c>
    </row>
    <row r="3754" spans="1:8" x14ac:dyDescent="0.25">
      <c r="A3754" s="18" t="s">
        <v>4378</v>
      </c>
      <c r="B3754" s="17" t="s">
        <v>4379</v>
      </c>
      <c r="C3754" s="17" t="s">
        <v>19</v>
      </c>
      <c r="D3754" s="17" t="s">
        <v>4405</v>
      </c>
      <c r="E3754" s="17" t="s">
        <v>4416</v>
      </c>
      <c r="F3754" s="19">
        <v>13600</v>
      </c>
      <c r="G3754" s="19">
        <v>0</v>
      </c>
      <c r="H3754" s="20">
        <v>13600</v>
      </c>
    </row>
    <row r="3755" spans="1:8" x14ac:dyDescent="0.25">
      <c r="A3755" s="18" t="s">
        <v>0</v>
      </c>
      <c r="B3755" s="17" t="s">
        <v>38</v>
      </c>
      <c r="C3755" s="17" t="s">
        <v>0</v>
      </c>
      <c r="D3755" s="17" t="s">
        <v>0</v>
      </c>
      <c r="E3755" s="17" t="s">
        <v>0</v>
      </c>
      <c r="F3755" s="19">
        <f>F3754+F3753</f>
        <v>827300</v>
      </c>
      <c r="G3755" s="19">
        <f>G3754+G3753</f>
        <v>0</v>
      </c>
      <c r="H3755" s="20">
        <f>H3754+H3753</f>
        <v>827300</v>
      </c>
    </row>
    <row r="3756" spans="1:8" x14ac:dyDescent="0.25">
      <c r="A3756" s="18" t="s">
        <v>0</v>
      </c>
      <c r="B3756" s="17" t="s">
        <v>42</v>
      </c>
      <c r="C3756" s="17" t="s">
        <v>0</v>
      </c>
      <c r="D3756" s="17" t="s">
        <v>0</v>
      </c>
      <c r="E3756" s="17" t="s">
        <v>0</v>
      </c>
      <c r="F3756" s="19">
        <f>0</f>
        <v>0</v>
      </c>
      <c r="G3756" s="19">
        <f>0</f>
        <v>0</v>
      </c>
      <c r="H3756" s="20">
        <f>0</f>
        <v>0</v>
      </c>
    </row>
    <row r="3757" spans="1:8" x14ac:dyDescent="0.25">
      <c r="A3757" s="18" t="s">
        <v>0</v>
      </c>
      <c r="B3757" s="17" t="s">
        <v>43</v>
      </c>
      <c r="C3757" s="17" t="s">
        <v>0</v>
      </c>
      <c r="D3757" s="17" t="s">
        <v>0</v>
      </c>
      <c r="E3757" s="17" t="s">
        <v>0</v>
      </c>
      <c r="F3757" s="19">
        <f>F3756-F3755</f>
        <v>-827300</v>
      </c>
      <c r="G3757" s="19">
        <f>G3756-G3755</f>
        <v>0</v>
      </c>
      <c r="H3757" s="20">
        <f>H3756-H3755</f>
        <v>-827300</v>
      </c>
    </row>
    <row r="3758" spans="1:8" x14ac:dyDescent="0.25">
      <c r="A3758" s="12" t="s">
        <v>4380</v>
      </c>
      <c r="B3758" s="13" t="s">
        <v>4381</v>
      </c>
      <c r="C3758" s="13" t="s">
        <v>0</v>
      </c>
      <c r="D3758" s="13" t="s">
        <v>0</v>
      </c>
      <c r="E3758" s="13" t="s">
        <v>0</v>
      </c>
      <c r="F3758" s="8"/>
      <c r="G3758" s="8"/>
      <c r="H3758" s="9"/>
    </row>
    <row r="3759" spans="1:8" x14ac:dyDescent="0.25">
      <c r="A3759" s="14" t="s">
        <v>4382</v>
      </c>
      <c r="B3759" s="15" t="s">
        <v>4383</v>
      </c>
      <c r="C3759" s="15" t="s">
        <v>0</v>
      </c>
      <c r="D3759" s="15" t="s">
        <v>0</v>
      </c>
      <c r="E3759" s="15" t="s">
        <v>0</v>
      </c>
      <c r="F3759" s="8"/>
      <c r="G3759" s="8"/>
      <c r="H3759" s="9"/>
    </row>
    <row r="3760" spans="1:8" x14ac:dyDescent="0.25">
      <c r="A3760" s="16" t="s">
        <v>4384</v>
      </c>
      <c r="B3760" s="17" t="s">
        <v>4383</v>
      </c>
      <c r="C3760" s="17" t="s">
        <v>0</v>
      </c>
      <c r="D3760" s="17" t="s">
        <v>0</v>
      </c>
      <c r="E3760" s="17" t="s">
        <v>0</v>
      </c>
      <c r="F3760" s="8"/>
      <c r="G3760" s="8"/>
      <c r="H3760" s="9"/>
    </row>
    <row r="3761" spans="1:8" x14ac:dyDescent="0.25">
      <c r="A3761" s="18" t="s">
        <v>0</v>
      </c>
      <c r="B3761" s="17" t="s">
        <v>38</v>
      </c>
      <c r="C3761" s="17" t="s">
        <v>0</v>
      </c>
      <c r="D3761" s="17" t="s">
        <v>0</v>
      </c>
      <c r="E3761" s="17" t="s">
        <v>0</v>
      </c>
      <c r="F3761" s="19">
        <f>0</f>
        <v>0</v>
      </c>
      <c r="G3761" s="19">
        <f>0</f>
        <v>0</v>
      </c>
      <c r="H3761" s="20">
        <f>0</f>
        <v>0</v>
      </c>
    </row>
    <row r="3762" spans="1:8" x14ac:dyDescent="0.25">
      <c r="A3762" s="18" t="s">
        <v>4385</v>
      </c>
      <c r="B3762" s="17" t="s">
        <v>4386</v>
      </c>
      <c r="C3762" s="17"/>
      <c r="D3762" s="17" t="s">
        <v>4405</v>
      </c>
      <c r="E3762" s="17" t="s">
        <v>4416</v>
      </c>
      <c r="F3762" s="19">
        <v>100</v>
      </c>
      <c r="G3762" s="19">
        <v>0</v>
      </c>
      <c r="H3762" s="20">
        <v>100</v>
      </c>
    </row>
    <row r="3763" spans="1:8" x14ac:dyDescent="0.25">
      <c r="A3763" s="18" t="s">
        <v>4387</v>
      </c>
      <c r="B3763" s="17" t="s">
        <v>4388</v>
      </c>
      <c r="C3763" s="17"/>
      <c r="D3763" s="17" t="s">
        <v>4405</v>
      </c>
      <c r="E3763" s="17" t="s">
        <v>4416</v>
      </c>
      <c r="F3763" s="19">
        <v>100</v>
      </c>
      <c r="G3763" s="19">
        <v>0</v>
      </c>
      <c r="H3763" s="20">
        <v>100</v>
      </c>
    </row>
    <row r="3764" spans="1:8" x14ac:dyDescent="0.25">
      <c r="A3764" s="18" t="s">
        <v>0</v>
      </c>
      <c r="B3764" s="17" t="s">
        <v>42</v>
      </c>
      <c r="C3764" s="17" t="s">
        <v>0</v>
      </c>
      <c r="D3764" s="17" t="s">
        <v>0</v>
      </c>
      <c r="E3764" s="17" t="s">
        <v>0</v>
      </c>
      <c r="F3764" s="19">
        <f>F3763+F3762</f>
        <v>200</v>
      </c>
      <c r="G3764" s="19">
        <f>G3763+G3762</f>
        <v>0</v>
      </c>
      <c r="H3764" s="20">
        <f>H3763+H3762</f>
        <v>200</v>
      </c>
    </row>
    <row r="3765" spans="1:8" x14ac:dyDescent="0.25">
      <c r="A3765" s="18" t="s">
        <v>0</v>
      </c>
      <c r="B3765" s="17" t="s">
        <v>43</v>
      </c>
      <c r="C3765" s="17" t="s">
        <v>0</v>
      </c>
      <c r="D3765" s="17" t="s">
        <v>0</v>
      </c>
      <c r="E3765" s="17" t="s">
        <v>0</v>
      </c>
      <c r="F3765" s="19">
        <f>F3764-F3761</f>
        <v>200</v>
      </c>
      <c r="G3765" s="19">
        <f>G3764-G3761</f>
        <v>0</v>
      </c>
      <c r="H3765" s="20">
        <f>H3764-H3761</f>
        <v>200</v>
      </c>
    </row>
    <row r="3766" spans="1:8" x14ac:dyDescent="0.25">
      <c r="A3766" s="14" t="s">
        <v>4389</v>
      </c>
      <c r="B3766" s="15" t="s">
        <v>4390</v>
      </c>
      <c r="C3766" s="15" t="s">
        <v>0</v>
      </c>
      <c r="D3766" s="15" t="s">
        <v>0</v>
      </c>
      <c r="E3766" s="15" t="s">
        <v>0</v>
      </c>
      <c r="F3766" s="8"/>
      <c r="G3766" s="8"/>
      <c r="H3766" s="9"/>
    </row>
    <row r="3767" spans="1:8" x14ac:dyDescent="0.25">
      <c r="A3767" s="16" t="s">
        <v>4391</v>
      </c>
      <c r="B3767" s="17" t="s">
        <v>4390</v>
      </c>
      <c r="C3767" s="17" t="s">
        <v>0</v>
      </c>
      <c r="D3767" s="17" t="s">
        <v>0</v>
      </c>
      <c r="E3767" s="17" t="s">
        <v>0</v>
      </c>
      <c r="F3767" s="8"/>
      <c r="G3767" s="8"/>
      <c r="H3767" s="9"/>
    </row>
    <row r="3768" spans="1:8" x14ac:dyDescent="0.25">
      <c r="A3768" s="18" t="s">
        <v>0</v>
      </c>
      <c r="B3768" s="17" t="s">
        <v>38</v>
      </c>
      <c r="C3768" s="17" t="s">
        <v>0</v>
      </c>
      <c r="D3768" s="17" t="s">
        <v>0</v>
      </c>
      <c r="E3768" s="17" t="s">
        <v>0</v>
      </c>
      <c r="F3768" s="19">
        <f>0</f>
        <v>0</v>
      </c>
      <c r="G3768" s="19">
        <f>0</f>
        <v>0</v>
      </c>
      <c r="H3768" s="20">
        <f>0</f>
        <v>0</v>
      </c>
    </row>
    <row r="3769" spans="1:8" x14ac:dyDescent="0.25">
      <c r="A3769" s="18" t="s">
        <v>4392</v>
      </c>
      <c r="B3769" s="17" t="s">
        <v>4393</v>
      </c>
      <c r="C3769" s="17" t="s">
        <v>4328</v>
      </c>
      <c r="D3769" s="17" t="s">
        <v>4405</v>
      </c>
      <c r="E3769" s="17" t="s">
        <v>4416</v>
      </c>
      <c r="F3769" s="19">
        <v>100</v>
      </c>
      <c r="G3769" s="19">
        <v>0</v>
      </c>
      <c r="H3769" s="20">
        <v>100</v>
      </c>
    </row>
    <row r="3770" spans="1:8" x14ac:dyDescent="0.25">
      <c r="A3770" s="18" t="s">
        <v>0</v>
      </c>
      <c r="B3770" s="17" t="s">
        <v>42</v>
      </c>
      <c r="C3770" s="17" t="s">
        <v>0</v>
      </c>
      <c r="D3770" s="17" t="s">
        <v>0</v>
      </c>
      <c r="E3770" s="17" t="s">
        <v>0</v>
      </c>
      <c r="F3770" s="19">
        <f>F3769</f>
        <v>100</v>
      </c>
      <c r="G3770" s="19">
        <f>G3769</f>
        <v>0</v>
      </c>
      <c r="H3770" s="20">
        <f>H3769</f>
        <v>100</v>
      </c>
    </row>
    <row r="3771" spans="1:8" x14ac:dyDescent="0.25">
      <c r="A3771" s="18" t="s">
        <v>0</v>
      </c>
      <c r="B3771" s="17" t="s">
        <v>43</v>
      </c>
      <c r="C3771" s="17" t="s">
        <v>0</v>
      </c>
      <c r="D3771" s="17" t="s">
        <v>0</v>
      </c>
      <c r="E3771" s="17" t="s">
        <v>0</v>
      </c>
      <c r="F3771" s="19">
        <f>F3770-F3768</f>
        <v>100</v>
      </c>
      <c r="G3771" s="19">
        <f>G3770-G3768</f>
        <v>0</v>
      </c>
      <c r="H3771" s="20">
        <f>H3770-H3768</f>
        <v>100</v>
      </c>
    </row>
    <row r="3772" spans="1:8" x14ac:dyDescent="0.25">
      <c r="A3772" s="12" t="s">
        <v>4394</v>
      </c>
      <c r="B3772" s="13" t="s">
        <v>4395</v>
      </c>
      <c r="C3772" s="13" t="s">
        <v>0</v>
      </c>
      <c r="D3772" s="13" t="s">
        <v>0</v>
      </c>
      <c r="E3772" s="13" t="s">
        <v>0</v>
      </c>
      <c r="F3772" s="8"/>
      <c r="G3772" s="8"/>
      <c r="H3772" s="9"/>
    </row>
    <row r="3773" spans="1:8" x14ac:dyDescent="0.25">
      <c r="A3773" s="14" t="s">
        <v>4396</v>
      </c>
      <c r="B3773" s="15" t="s">
        <v>4397</v>
      </c>
      <c r="C3773" s="15" t="s">
        <v>0</v>
      </c>
      <c r="D3773" s="15" t="s">
        <v>0</v>
      </c>
      <c r="E3773" s="15" t="s">
        <v>0</v>
      </c>
      <c r="F3773" s="8"/>
      <c r="G3773" s="8"/>
      <c r="H3773" s="9"/>
    </row>
    <row r="3774" spans="1:8" x14ac:dyDescent="0.25">
      <c r="A3774" s="16" t="s">
        <v>4398</v>
      </c>
      <c r="B3774" s="17" t="s">
        <v>4399</v>
      </c>
      <c r="C3774" s="17" t="s">
        <v>0</v>
      </c>
      <c r="D3774" s="17" t="s">
        <v>0</v>
      </c>
      <c r="E3774" s="17" t="s">
        <v>0</v>
      </c>
      <c r="F3774" s="8"/>
      <c r="G3774" s="8"/>
      <c r="H3774" s="9"/>
    </row>
    <row r="3775" spans="1:8" x14ac:dyDescent="0.25">
      <c r="A3775" s="18" t="s">
        <v>4400</v>
      </c>
      <c r="B3775" s="17" t="s">
        <v>4401</v>
      </c>
      <c r="C3775" s="17" t="s">
        <v>19</v>
      </c>
      <c r="D3775" s="17" t="s">
        <v>4405</v>
      </c>
      <c r="E3775" s="17" t="s">
        <v>4416</v>
      </c>
      <c r="F3775" s="19">
        <v>100</v>
      </c>
      <c r="G3775" s="19">
        <v>0</v>
      </c>
      <c r="H3775" s="20">
        <v>100</v>
      </c>
    </row>
    <row r="3776" spans="1:8" x14ac:dyDescent="0.25">
      <c r="A3776" s="18" t="s">
        <v>4402</v>
      </c>
      <c r="B3776" s="17" t="s">
        <v>2992</v>
      </c>
      <c r="C3776" s="17" t="s">
        <v>19</v>
      </c>
      <c r="D3776" s="17" t="s">
        <v>4405</v>
      </c>
      <c r="E3776" s="17" t="s">
        <v>4416</v>
      </c>
      <c r="F3776" s="19">
        <v>100</v>
      </c>
      <c r="G3776" s="19">
        <v>0</v>
      </c>
      <c r="H3776" s="20">
        <v>100</v>
      </c>
    </row>
    <row r="3777" spans="1:8" x14ac:dyDescent="0.25">
      <c r="A3777" s="18" t="s">
        <v>0</v>
      </c>
      <c r="B3777" s="17" t="s">
        <v>38</v>
      </c>
      <c r="C3777" s="17" t="s">
        <v>0</v>
      </c>
      <c r="D3777" s="17" t="s">
        <v>0</v>
      </c>
      <c r="E3777" s="17" t="s">
        <v>0</v>
      </c>
      <c r="F3777" s="19">
        <f>F3776+F3775</f>
        <v>200</v>
      </c>
      <c r="G3777" s="19">
        <f>G3776+G3775</f>
        <v>0</v>
      </c>
      <c r="H3777" s="20">
        <f>H3776+H3775</f>
        <v>200</v>
      </c>
    </row>
    <row r="3778" spans="1:8" x14ac:dyDescent="0.25">
      <c r="A3778" s="18" t="s">
        <v>4403</v>
      </c>
      <c r="B3778" s="17" t="s">
        <v>4404</v>
      </c>
      <c r="C3778" s="17" t="s">
        <v>261</v>
      </c>
      <c r="D3778" s="17" t="s">
        <v>4405</v>
      </c>
      <c r="E3778" s="17" t="s">
        <v>4416</v>
      </c>
      <c r="F3778" s="19">
        <v>100</v>
      </c>
      <c r="G3778" s="19">
        <v>577435.75</v>
      </c>
      <c r="H3778" s="20">
        <v>-577335.75</v>
      </c>
    </row>
    <row r="3779" spans="1:8" x14ac:dyDescent="0.25">
      <c r="A3779" s="18" t="s">
        <v>0</v>
      </c>
      <c r="B3779" s="17" t="s">
        <v>42</v>
      </c>
      <c r="C3779" s="17" t="s">
        <v>0</v>
      </c>
      <c r="D3779" s="17" t="s">
        <v>0</v>
      </c>
      <c r="E3779" s="17" t="s">
        <v>0</v>
      </c>
      <c r="F3779" s="19">
        <f>F3778</f>
        <v>100</v>
      </c>
      <c r="G3779" s="19">
        <f>G3778</f>
        <v>577435.75</v>
      </c>
      <c r="H3779" s="20">
        <f>H3778</f>
        <v>-577335.75</v>
      </c>
    </row>
    <row r="3780" spans="1:8" x14ac:dyDescent="0.25">
      <c r="A3780" s="18" t="s">
        <v>0</v>
      </c>
      <c r="B3780" s="17" t="s">
        <v>43</v>
      </c>
      <c r="C3780" s="17" t="s">
        <v>0</v>
      </c>
      <c r="D3780" s="17" t="s">
        <v>0</v>
      </c>
      <c r="E3780" s="17" t="s">
        <v>0</v>
      </c>
      <c r="F3780" s="19">
        <f>F3779-F3777</f>
        <v>-100</v>
      </c>
      <c r="G3780" s="19">
        <f>G3779-G3777</f>
        <v>577435.75</v>
      </c>
      <c r="H3780" s="20">
        <f>H3779-H3777</f>
        <v>-577535.75</v>
      </c>
    </row>
    <row r="3781" spans="1:8" x14ac:dyDescent="0.25">
      <c r="A3781" s="29" t="s">
        <v>4449</v>
      </c>
      <c r="B3781" s="7" t="s">
        <v>0</v>
      </c>
      <c r="C3781" s="7" t="s">
        <v>0</v>
      </c>
      <c r="D3781" s="7" t="s">
        <v>0</v>
      </c>
      <c r="E3781" s="7" t="s">
        <v>0</v>
      </c>
      <c r="F3781" s="23">
        <v>206400</v>
      </c>
      <c r="G3781" s="23">
        <v>343104.55</v>
      </c>
      <c r="H3781" s="24">
        <v>-136704.54999999999</v>
      </c>
    </row>
  </sheetData>
  <sheetProtection password="CBC8" sheet="1" objects="1" scenarios="1" formatCells="0" formatColumns="0" formatRows="0" sort="0" autoFilter="0"/>
  <autoFilter ref="C2:E3781" xr:uid="{384FB675-1FCF-407D-B3FE-44EAF81467C9}"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2021-12-16T16:20:10Z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