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filterPrivacy="1"/>
  <xr:revisionPtr revIDLastSave="0" documentId="13_ncr:1_{08031641-7A3B-4D59-B461-8C4339DEF9EA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  <c r="E39" i="1"/>
  <c r="E38" i="1"/>
  <c r="E36" i="1"/>
  <c r="E35" i="1"/>
  <c r="E34" i="1"/>
  <c r="E32" i="1"/>
  <c r="E30" i="1"/>
  <c r="E29" i="1"/>
  <c r="E22" i="1"/>
  <c r="E21" i="1"/>
  <c r="E17" i="1" s="1"/>
  <c r="E18" i="1"/>
  <c r="E15" i="1"/>
  <c r="E14" i="1"/>
  <c r="E7" i="1" s="1"/>
  <c r="E5" i="1"/>
  <c r="E27" i="1" l="1"/>
  <c r="E26" i="1" s="1"/>
  <c r="E4" i="1"/>
  <c r="E40" i="1" s="1"/>
</calcChain>
</file>

<file path=xl/sharedStrings.xml><?xml version="1.0" encoding="utf-8"?>
<sst xmlns="http://schemas.openxmlformats.org/spreadsheetml/2006/main" count="316" uniqueCount="224">
  <si>
    <t/>
  </si>
  <si>
    <t>Anfangsbestand zum 1.1.2020</t>
  </si>
  <si>
    <t>Endbestand zum 31.12.2020</t>
  </si>
  <si>
    <t>Ebene</t>
  </si>
  <si>
    <t>Position</t>
  </si>
  <si>
    <t>Aktiva/Passiva</t>
  </si>
  <si>
    <t>EUR</t>
  </si>
  <si>
    <t>Aktiva</t>
  </si>
  <si>
    <t>AKTIVA</t>
  </si>
  <si>
    <t>0</t>
  </si>
  <si>
    <t>A</t>
  </si>
  <si>
    <t>Langfristiges Vermögen</t>
  </si>
  <si>
    <t>10</t>
  </si>
  <si>
    <t>1</t>
  </si>
  <si>
    <t>A.I</t>
  </si>
  <si>
    <t>Immaterielle Vermögenswerte</t>
  </si>
  <si>
    <t>101</t>
  </si>
  <si>
    <t>2</t>
  </si>
  <si>
    <t>A.I.1</t>
  </si>
  <si>
    <t>1010</t>
  </si>
  <si>
    <t>A.II</t>
  </si>
  <si>
    <t>Sachanlagen</t>
  </si>
  <si>
    <t>102</t>
  </si>
  <si>
    <t>A.II.1</t>
  </si>
  <si>
    <t>Grundstücke, Grundstückseinrichtungen und Infrastruktur</t>
  </si>
  <si>
    <t>1021</t>
  </si>
  <si>
    <t>A.II.2</t>
  </si>
  <si>
    <t>Gebäude und Bauten</t>
  </si>
  <si>
    <t>1022</t>
  </si>
  <si>
    <t>A.II.4</t>
  </si>
  <si>
    <t>Sonderanlagen</t>
  </si>
  <si>
    <t>1024</t>
  </si>
  <si>
    <t>A.II.5</t>
  </si>
  <si>
    <t>Technische Anlagen, Fahrzeuge und Maschinen</t>
  </si>
  <si>
    <t>1025</t>
  </si>
  <si>
    <t>A.II.6</t>
  </si>
  <si>
    <t>Amts-, Betriebs- und Geschäftsausstattung</t>
  </si>
  <si>
    <t>1026</t>
  </si>
  <si>
    <t>A.II.7</t>
  </si>
  <si>
    <t>Kulturgüter</t>
  </si>
  <si>
    <t>1027</t>
  </si>
  <si>
    <t>A.II.8</t>
  </si>
  <si>
    <t>Geleistete Anzahlungen für Anlagen und Anlagen in Bau</t>
  </si>
  <si>
    <t>1028</t>
  </si>
  <si>
    <t>A.III</t>
  </si>
  <si>
    <t>Aktive Finanzinstrumente/Langfristiges Finanzvermögen</t>
  </si>
  <si>
    <t>103</t>
  </si>
  <si>
    <t>A.III.2</t>
  </si>
  <si>
    <t>Zur Veräußerung verfügbare Finanzinstrumente</t>
  </si>
  <si>
    <t>1032</t>
  </si>
  <si>
    <t>A.IV</t>
  </si>
  <si>
    <t>Beteiligungen</t>
  </si>
  <si>
    <t>104</t>
  </si>
  <si>
    <t>A.IV.1</t>
  </si>
  <si>
    <t>Beteiligungen an verbundenen Unternehmen</t>
  </si>
  <si>
    <t>1041</t>
  </si>
  <si>
    <t>A.IV.2</t>
  </si>
  <si>
    <t>Beteiligungen an assoziierten Unternehmen</t>
  </si>
  <si>
    <t>1042</t>
  </si>
  <si>
    <t>A.IV.3</t>
  </si>
  <si>
    <t>Sonstige Beteiligungen</t>
  </si>
  <si>
    <t>1043</t>
  </si>
  <si>
    <t>A.IV.4</t>
  </si>
  <si>
    <t>Verwaltete Einrichtungen, die der Kontrolle unterliegen</t>
  </si>
  <si>
    <t>1044</t>
  </si>
  <si>
    <t>A.V</t>
  </si>
  <si>
    <t>Langfristige Forderungen</t>
  </si>
  <si>
    <t>106</t>
  </si>
  <si>
    <t>A.V.1</t>
  </si>
  <si>
    <t>Langfristige Forderungen aus Lieferungen und Leistungen</t>
  </si>
  <si>
    <t>1061</t>
  </si>
  <si>
    <t>A.V.2</t>
  </si>
  <si>
    <t>Langfristige Forderungen aus gewährten Darlehen</t>
  </si>
  <si>
    <t>1062</t>
  </si>
  <si>
    <t>A.V.3</t>
  </si>
  <si>
    <t>Sonstige langfristige Forderungen</t>
  </si>
  <si>
    <t>1063</t>
  </si>
  <si>
    <t>B</t>
  </si>
  <si>
    <t>Kurzfristiges Vermögen</t>
  </si>
  <si>
    <t>11</t>
  </si>
  <si>
    <t>B.I</t>
  </si>
  <si>
    <t>Kurzfristige Forderungen</t>
  </si>
  <si>
    <t>113</t>
  </si>
  <si>
    <t>B.I.1</t>
  </si>
  <si>
    <t>Kurzfristige Forderungen aus Lieferungen und Leistungen</t>
  </si>
  <si>
    <t>1131</t>
  </si>
  <si>
    <t>B.I.2</t>
  </si>
  <si>
    <t>Kurzfristige Forderungen aus Abgaben</t>
  </si>
  <si>
    <t>1132</t>
  </si>
  <si>
    <t>B.I.3</t>
  </si>
  <si>
    <t>Sonstige kurzfristige Forderungen</t>
  </si>
  <si>
    <t>1133</t>
  </si>
  <si>
    <t>B.I.4</t>
  </si>
  <si>
    <t>Sonstige kurzfristige Forderungen (nicht voranschlagswirksam</t>
  </si>
  <si>
    <t>1134</t>
  </si>
  <si>
    <t>B.II</t>
  </si>
  <si>
    <t>Vorräte</t>
  </si>
  <si>
    <t>114</t>
  </si>
  <si>
    <t>B.II.1</t>
  </si>
  <si>
    <t>1141</t>
  </si>
  <si>
    <t>B.III</t>
  </si>
  <si>
    <t>Liquide Mittel</t>
  </si>
  <si>
    <t>115</t>
  </si>
  <si>
    <t>B.III.1</t>
  </si>
  <si>
    <t>Kassa, Bankguthaben, Schecks</t>
  </si>
  <si>
    <t>1151</t>
  </si>
  <si>
    <t>B.IV</t>
  </si>
  <si>
    <t>Aktive Finanzinstrumente/Kurzfristiges Finanzvermögen</t>
  </si>
  <si>
    <t>116</t>
  </si>
  <si>
    <t>B.IV.1</t>
  </si>
  <si>
    <t>1160</t>
  </si>
  <si>
    <t>B.V</t>
  </si>
  <si>
    <t>Aktive Rechnungsabgrenzung</t>
  </si>
  <si>
    <t>117</t>
  </si>
  <si>
    <t>B.V.1</t>
  </si>
  <si>
    <t>1170</t>
  </si>
  <si>
    <t>SU</t>
  </si>
  <si>
    <t>Summe Aktiva (10 + 11)</t>
  </si>
  <si>
    <t>Passiva</t>
  </si>
  <si>
    <t>PASSIVA</t>
  </si>
  <si>
    <t>C</t>
  </si>
  <si>
    <t>Nettovermögen (Ausgleichsposten)</t>
  </si>
  <si>
    <t>12</t>
  </si>
  <si>
    <t>C.I</t>
  </si>
  <si>
    <t>Saldo der Eröffnungsbilanz</t>
  </si>
  <si>
    <t>121</t>
  </si>
  <si>
    <t>C.I.1</t>
  </si>
  <si>
    <t>1210</t>
  </si>
  <si>
    <t>C.II</t>
  </si>
  <si>
    <t>Kumuliertes Nettoergebnis</t>
  </si>
  <si>
    <t>122</t>
  </si>
  <si>
    <t>C.II.1</t>
  </si>
  <si>
    <t>1220</t>
  </si>
  <si>
    <t>C.IV</t>
  </si>
  <si>
    <t>Neubewertungsrücklagen (Umbewertungskonto)</t>
  </si>
  <si>
    <t>124</t>
  </si>
  <si>
    <t>C.IV.1</t>
  </si>
  <si>
    <t>1240</t>
  </si>
  <si>
    <t>D</t>
  </si>
  <si>
    <t>Sonderposten Investitionszuschüsse (Kapitaltransfers)</t>
  </si>
  <si>
    <t>13</t>
  </si>
  <si>
    <t>D.I</t>
  </si>
  <si>
    <t>Investitionszuschüsse</t>
  </si>
  <si>
    <t>131</t>
  </si>
  <si>
    <t>D.I.1</t>
  </si>
  <si>
    <t>Investitionszuschüsse von Trägern öffentlichen Rechts</t>
  </si>
  <si>
    <t>1311</t>
  </si>
  <si>
    <t>E</t>
  </si>
  <si>
    <t>Langfristige Fremdmittel</t>
  </si>
  <si>
    <t>14</t>
  </si>
  <si>
    <t>E.I</t>
  </si>
  <si>
    <t>Langfristige Finanzschulden, netto</t>
  </si>
  <si>
    <t>141</t>
  </si>
  <si>
    <t>E.I.1</t>
  </si>
  <si>
    <t>Langfristige Finanzschulden</t>
  </si>
  <si>
    <t>1411</t>
  </si>
  <si>
    <t>E.II</t>
  </si>
  <si>
    <t>Langfristige Verbindlichkeiten</t>
  </si>
  <si>
    <t>142</t>
  </si>
  <si>
    <t>E.II.2</t>
  </si>
  <si>
    <t>Leasingverbindlichkeiten</t>
  </si>
  <si>
    <t>1422</t>
  </si>
  <si>
    <t>E.II.3</t>
  </si>
  <si>
    <t>Sonstige langfristige Verbindlichkeiten</t>
  </si>
  <si>
    <t>1423</t>
  </si>
  <si>
    <t>E.III</t>
  </si>
  <si>
    <t>Langfristige Rückstellungen</t>
  </si>
  <si>
    <t>143</t>
  </si>
  <si>
    <t>E.III.1</t>
  </si>
  <si>
    <t>Rückstellungen für Abfertigungen</t>
  </si>
  <si>
    <t>1431</t>
  </si>
  <si>
    <t>E.III.2</t>
  </si>
  <si>
    <t>Rückstellungen für Jubiläumszuwendungen</t>
  </si>
  <si>
    <t>1432</t>
  </si>
  <si>
    <t>E.III.3</t>
  </si>
  <si>
    <t>Rückstellungen für Haftungen</t>
  </si>
  <si>
    <t>1433</t>
  </si>
  <si>
    <t>E.III.6</t>
  </si>
  <si>
    <t>Sonstige langfristige Rückstellungen</t>
  </si>
  <si>
    <t>1436</t>
  </si>
  <si>
    <t>F</t>
  </si>
  <si>
    <t>Kurzfristige Fremdmittel</t>
  </si>
  <si>
    <t>15</t>
  </si>
  <si>
    <t>F.I</t>
  </si>
  <si>
    <t>Kurzfristige Finanzschulden, netto</t>
  </si>
  <si>
    <t>151</t>
  </si>
  <si>
    <t>F.I.1</t>
  </si>
  <si>
    <t>Kurzfristige Finanzschulden</t>
  </si>
  <si>
    <t>1511</t>
  </si>
  <si>
    <t>F.II</t>
  </si>
  <si>
    <t>Kurzfristige Verbindlichkeiten</t>
  </si>
  <si>
    <t>152</t>
  </si>
  <si>
    <t>F.II.1</t>
  </si>
  <si>
    <t>Kurzfristige Verbindlichkeiten aus Lieferungen und Leistunge</t>
  </si>
  <si>
    <t>1521</t>
  </si>
  <si>
    <t>Kurzfristige Verbindlichkeiten aus Abgaben</t>
  </si>
  <si>
    <t>1522</t>
  </si>
  <si>
    <t>F.II.2</t>
  </si>
  <si>
    <t>Sonstige kurzfristige Verbindlichkeiten</t>
  </si>
  <si>
    <t>1523</t>
  </si>
  <si>
    <t>F.II.3</t>
  </si>
  <si>
    <t>Sonstige kurzfristige Verbindlichkeiten (nicht voranschlagsw</t>
  </si>
  <si>
    <t>1524</t>
  </si>
  <si>
    <t>F.III</t>
  </si>
  <si>
    <t>Kurzfristige Rückstellungen</t>
  </si>
  <si>
    <t>153</t>
  </si>
  <si>
    <t>F.III.1</t>
  </si>
  <si>
    <t>Rückstellungen für Prozesskosten</t>
  </si>
  <si>
    <t>1531</t>
  </si>
  <si>
    <t>F.III.2</t>
  </si>
  <si>
    <t>Rückstellungen für ausstehende Rechnungen</t>
  </si>
  <si>
    <t>1532</t>
  </si>
  <si>
    <t>F.III.3</t>
  </si>
  <si>
    <t>Rückstellungen für nicht konsumierte Urlaube</t>
  </si>
  <si>
    <t>1533</t>
  </si>
  <si>
    <t>F.III.4</t>
  </si>
  <si>
    <t>Sonstige kurzfristige Rückstellungen</t>
  </si>
  <si>
    <t>1534</t>
  </si>
  <si>
    <t>F.IV</t>
  </si>
  <si>
    <t>Passive Rechnungsabgrenzung</t>
  </si>
  <si>
    <t>154</t>
  </si>
  <si>
    <t>F.IV.1</t>
  </si>
  <si>
    <t>1540</t>
  </si>
  <si>
    <t>Summe Passiva (12 + 13 + 14 + 15)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</si>
</sst>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##,000"/>
    <numFmt numFmtId="165" formatCode="&quot;[-] &quot;@"/>
    <numFmt numFmtId="166" formatCode="&quot;  [-] &quot;@"/>
    <numFmt numFmtId="167" formatCode="&quot;    [-] &quot;@"/>
    <numFmt numFmtId="168" formatCode="&quot;           &quot;@"/>
    <numFmt numFmtId="169" formatCode="&quot;     &quot;@"/>
  </numFmts>
  <fonts count="4" x14ac:knownFonts="1">
    <font>
      <sz val="11"/>
      <color theme="1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</fills>
  <borders count="4">
    <border>
      <left/>
      <right/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thin">
        <color theme="3" tint="0.59996337778862885"/>
      </bottom>
      <diagonal/>
    </border>
  </borders>
  <cellStyleXfs count="8">
    <xf numFmtId="0" fontId="0" fillId="0" borderId="0"/>
    <xf numFmtId="0" fontId="1" fillId="2" borderId="1" applyNumberFormat="0" applyAlignment="0" applyProtection="0">
      <alignment horizontal="left" vertical="center" indent="1"/>
    </xf>
    <xf numFmtId="164" fontId="2" fillId="3" borderId="1" applyNumberFormat="0" applyAlignment="0" applyProtection="0">
      <alignment horizontal="left" vertical="center" indent="1"/>
    </xf>
    <xf numFmtId="0" fontId="3" fillId="4" borderId="1" applyNumberFormat="0" applyAlignment="0" applyProtection="0">
      <alignment horizontal="left" vertical="center" indent="1"/>
    </xf>
    <xf numFmtId="164" fontId="2" fillId="0" borderId="2" applyNumberFormat="0" applyProtection="0">
      <alignment horizontal="right" vertical="center"/>
    </xf>
    <xf numFmtId="0" fontId="3" fillId="5" borderId="1" applyNumberFormat="0" applyAlignment="0" applyProtection="0">
      <alignment horizontal="left" vertical="center" indent="1"/>
    </xf>
    <xf numFmtId="0" fontId="3" fillId="6" borderId="1" applyNumberFormat="0" applyAlignment="0" applyProtection="0">
      <alignment horizontal="left" vertical="center" indent="1"/>
    </xf>
    <xf numFmtId="0" fontId="3" fillId="7" borderId="1" applyNumberFormat="0" applyAlignment="0" applyProtection="0">
      <alignment horizontal="left" vertical="center" indent="1"/>
    </xf>
  </cellStyleXfs>
  <cellXfs count="19">
    <xf numFmtId="0" fontId="0" fillId="0" borderId="0" xfId="0"/>
    <xf numFmtId="0" fontId="1" fillId="2" borderId="1" xfId="1" quotePrefix="1" applyNumberFormat="1" applyBorder="1" applyAlignment="1"/>
    <xf numFmtId="0" fontId="2" fillId="3" borderId="1" xfId="2" quotePrefix="1" applyNumberFormat="1" applyBorder="1" applyAlignment="1"/>
    <xf numFmtId="0" fontId="2" fillId="3" borderId="1" xfId="2" quotePrefix="1" applyNumberFormat="1" applyBorder="1" applyAlignment="1">
      <alignment horizontal="right"/>
    </xf>
    <xf numFmtId="0" fontId="2" fillId="3" borderId="1" xfId="2" quotePrefix="1" applyNumberFormat="1" applyAlignment="1"/>
    <xf numFmtId="165" fontId="3" fillId="4" borderId="1" xfId="3" quotePrefix="1" applyNumberFormat="1" applyAlignment="1"/>
    <xf numFmtId="0" fontId="3" fillId="4" borderId="1" xfId="3" quotePrefix="1" applyNumberFormat="1" applyBorder="1" applyAlignment="1"/>
    <xf numFmtId="39" fontId="2" fillId="0" borderId="2" xfId="4" applyNumberFormat="1">
      <alignment horizontal="right" vertical="center"/>
    </xf>
    <xf numFmtId="39" fontId="2" fillId="0" borderId="3" xfId="4" applyNumberFormat="1" applyBorder="1">
      <alignment horizontal="right" vertical="center"/>
    </xf>
    <xf numFmtId="166" fontId="3" fillId="5" borderId="1" xfId="5" quotePrefix="1" applyNumberFormat="1" applyAlignment="1"/>
    <xf numFmtId="0" fontId="3" fillId="5" borderId="1" xfId="5" quotePrefix="1" applyNumberFormat="1" applyBorder="1" applyAlignment="1"/>
    <xf numFmtId="167" fontId="3" fillId="6" borderId="1" xfId="6" quotePrefix="1" applyNumberFormat="1" applyAlignment="1"/>
    <xf numFmtId="0" fontId="3" fillId="6" borderId="1" xfId="6" quotePrefix="1" applyNumberFormat="1" applyBorder="1" applyAlignment="1"/>
    <xf numFmtId="168" fontId="3" fillId="7" borderId="1" xfId="7" quotePrefix="1" applyNumberFormat="1" applyAlignment="1"/>
    <xf numFmtId="0" fontId="3" fillId="7" borderId="1" xfId="7" quotePrefix="1" applyNumberFormat="1" applyBorder="1" applyAlignment="1"/>
    <xf numFmtId="169" fontId="3" fillId="5" borderId="1" xfId="5" quotePrefix="1" applyNumberFormat="1" applyAlignment="1"/>
    <xf numFmtId="39" fontId="3" fillId="5" borderId="1" xfId="5" applyNumberFormat="1" applyAlignment="1">
      <alignment horizontal="right" vertical="center"/>
    </xf>
    <xf numFmtId="39" fontId="3" fillId="5" borderId="1" xfId="5" applyNumberFormat="1" applyBorder="1" applyAlignment="1">
      <alignment horizontal="right" vertical="center"/>
    </xf>
    <xf numFmtId="169" fontId="3" fillId="5" borderId="1" xfId="5" quotePrefix="1" applyNumberFormat="1" applyBorder="1" applyAlignment="1"/>
  </cellXfs>
  <cellStyles count="8">
    <cellStyle name="SAPDataCell" xfId="4" xr:uid="{5E22B6B3-BE4F-4BA3-B2B4-1C69290CCB12}"/>
    <cellStyle name="SAPDimensionCell" xfId="1" xr:uid="{994C535C-7CF9-4F57-966C-96AF5D759B0F}"/>
    <cellStyle name="SAPHierarchyCell0" xfId="3" xr:uid="{992EF532-A104-499F-9CF5-0FF90468A07D}"/>
    <cellStyle name="SAPHierarchyCell1" xfId="5" xr:uid="{80DCA71A-1F95-478D-B18C-D00D5B823BA2}"/>
    <cellStyle name="SAPHierarchyCell2" xfId="6" xr:uid="{F72BF846-381E-4288-9494-504F30908DEB}"/>
    <cellStyle name="SAPHierarchyCell3" xfId="7" xr:uid="{2363CF35-6157-41B9-B775-8E67A2AA8329}"/>
    <cellStyle name="SAPMemberCell" xfId="2" xr:uid="{59DE77B0-1BB3-46B9-8CDB-2937A22A17AA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8"/>
  <sheetViews>
    <sheetView tabSelected="1" workbookViewId="0">
      <selection activeCell="C10" sqref="C10"/>
    </sheetView>
  </sheetViews>
  <sheetFormatPr baseColWidth="10" defaultColWidth="9.140625" defaultRowHeight="15" x14ac:dyDescent="0.25"/>
  <cols>
    <col min="1" max="1" width="6.7109375" bestFit="1" customWidth="1"/>
    <col min="2" max="2" width="8.42578125" bestFit="1" customWidth="1"/>
    <col min="3" max="3" width="59.42578125" bestFit="1" customWidth="1"/>
    <col min="4" max="4" width="8.42578125" bestFit="1" customWidth="1"/>
    <col min="5" max="5" width="26" bestFit="1" customWidth="1"/>
    <col min="6" max="6" width="24.42578125" bestFit="1" customWidth="1"/>
  </cols>
  <sheetData>
    <row r="1" spans="1:6" x14ac:dyDescent="0.25">
      <c r="A1" s="1" t="s">
        <v>0</v>
      </c>
      <c r="B1" s="1" t="s">
        <v>0</v>
      </c>
      <c r="C1" s="1" t="s">
        <v>0</v>
      </c>
      <c r="D1" s="1" t="s">
        <v>0</v>
      </c>
      <c r="E1" s="2" t="s">
        <v>1</v>
      </c>
      <c r="F1" s="2" t="s">
        <v>2</v>
      </c>
    </row>
    <row r="2" spans="1:6" x14ac:dyDescent="0.25">
      <c r="A2" s="1" t="s">
        <v>3</v>
      </c>
      <c r="B2" s="1" t="s">
        <v>4</v>
      </c>
      <c r="C2" s="1" t="s">
        <v>5</v>
      </c>
      <c r="D2" s="1" t="s">
        <v>0</v>
      </c>
      <c r="E2" s="3" t="s">
        <v>6</v>
      </c>
      <c r="F2" s="3" t="s">
        <v>6</v>
      </c>
    </row>
    <row r="3" spans="1:6" x14ac:dyDescent="0.25">
      <c r="A3" s="2" t="s">
        <v>0</v>
      </c>
      <c r="B3" s="4" t="s">
        <v>0</v>
      </c>
      <c r="C3" s="5" t="s">
        <v>7</v>
      </c>
      <c r="D3" s="6" t="s">
        <v>8</v>
      </c>
      <c r="E3" s="7"/>
      <c r="F3" s="8"/>
    </row>
    <row r="4" spans="1:6" x14ac:dyDescent="0.25">
      <c r="A4" s="2" t="s">
        <v>9</v>
      </c>
      <c r="B4" s="4" t="s">
        <v>10</v>
      </c>
      <c r="C4" s="9" t="s">
        <v>11</v>
      </c>
      <c r="D4" s="10" t="s">
        <v>12</v>
      </c>
      <c r="E4" s="7">
        <f>E5+E7+E15+E17+E22</f>
        <v>2737042667.8199997</v>
      </c>
      <c r="F4" s="8">
        <v>2601623691.9699998</v>
      </c>
    </row>
    <row r="5" spans="1:6" x14ac:dyDescent="0.25">
      <c r="A5" s="2" t="s">
        <v>13</v>
      </c>
      <c r="B5" s="4" t="s">
        <v>14</v>
      </c>
      <c r="C5" s="11" t="s">
        <v>15</v>
      </c>
      <c r="D5" s="12" t="s">
        <v>16</v>
      </c>
      <c r="E5" s="7">
        <f>E6</f>
        <v>86401.89</v>
      </c>
      <c r="F5" s="8">
        <v>65944.639999999999</v>
      </c>
    </row>
    <row r="6" spans="1:6" x14ac:dyDescent="0.25">
      <c r="A6" s="2" t="s">
        <v>17</v>
      </c>
      <c r="B6" s="4" t="s">
        <v>18</v>
      </c>
      <c r="C6" s="13" t="s">
        <v>15</v>
      </c>
      <c r="D6" s="14" t="s">
        <v>19</v>
      </c>
      <c r="E6" s="7">
        <v>86401.89</v>
      </c>
      <c r="F6" s="8">
        <v>65944.639999999999</v>
      </c>
    </row>
    <row r="7" spans="1:6" x14ac:dyDescent="0.25">
      <c r="A7" s="2" t="s">
        <v>13</v>
      </c>
      <c r="B7" s="4" t="s">
        <v>20</v>
      </c>
      <c r="C7" s="11" t="s">
        <v>21</v>
      </c>
      <c r="D7" s="12" t="s">
        <v>22</v>
      </c>
      <c r="E7" s="7">
        <f>SUM(E8:E14)</f>
        <v>951680685.87999988</v>
      </c>
      <c r="F7" s="8">
        <v>939221008.83000004</v>
      </c>
    </row>
    <row r="8" spans="1:6" x14ac:dyDescent="0.25">
      <c r="A8" s="2" t="s">
        <v>17</v>
      </c>
      <c r="B8" s="4" t="s">
        <v>23</v>
      </c>
      <c r="C8" s="13" t="s">
        <v>24</v>
      </c>
      <c r="D8" s="14" t="s">
        <v>25</v>
      </c>
      <c r="E8" s="7">
        <v>815344479.63</v>
      </c>
      <c r="F8" s="8">
        <v>791219304.40999997</v>
      </c>
    </row>
    <row r="9" spans="1:6" x14ac:dyDescent="0.25">
      <c r="A9" s="2" t="s">
        <v>17</v>
      </c>
      <c r="B9" s="4" t="s">
        <v>26</v>
      </c>
      <c r="C9" s="13" t="s">
        <v>27</v>
      </c>
      <c r="D9" s="14" t="s">
        <v>28</v>
      </c>
      <c r="E9" s="7">
        <v>1274066.3999999999</v>
      </c>
      <c r="F9" s="8">
        <v>1241459.24</v>
      </c>
    </row>
    <row r="10" spans="1:6" x14ac:dyDescent="0.25">
      <c r="A10" s="2" t="s">
        <v>17</v>
      </c>
      <c r="B10" s="4" t="s">
        <v>29</v>
      </c>
      <c r="C10" s="13" t="s">
        <v>30</v>
      </c>
      <c r="D10" s="14" t="s">
        <v>31</v>
      </c>
      <c r="E10" s="7">
        <v>1812639.66</v>
      </c>
      <c r="F10" s="8">
        <v>1957535.46</v>
      </c>
    </row>
    <row r="11" spans="1:6" x14ac:dyDescent="0.25">
      <c r="A11" s="2" t="s">
        <v>17</v>
      </c>
      <c r="B11" s="4" t="s">
        <v>32</v>
      </c>
      <c r="C11" s="13" t="s">
        <v>33</v>
      </c>
      <c r="D11" s="14" t="s">
        <v>34</v>
      </c>
      <c r="E11" s="7">
        <v>16499949.52</v>
      </c>
      <c r="F11" s="8">
        <v>17418998.989999998</v>
      </c>
    </row>
    <row r="12" spans="1:6" x14ac:dyDescent="0.25">
      <c r="A12" s="2" t="s">
        <v>17</v>
      </c>
      <c r="B12" s="4" t="s">
        <v>35</v>
      </c>
      <c r="C12" s="13" t="s">
        <v>36</v>
      </c>
      <c r="D12" s="14" t="s">
        <v>37</v>
      </c>
      <c r="E12" s="7">
        <v>2363420.67</v>
      </c>
      <c r="F12" s="8">
        <v>2002689.92</v>
      </c>
    </row>
    <row r="13" spans="1:6" x14ac:dyDescent="0.25">
      <c r="A13" s="2" t="s">
        <v>17</v>
      </c>
      <c r="B13" s="4" t="s">
        <v>38</v>
      </c>
      <c r="C13" s="13" t="s">
        <v>39</v>
      </c>
      <c r="D13" s="14" t="s">
        <v>40</v>
      </c>
      <c r="E13" s="7">
        <v>3811203.55</v>
      </c>
      <c r="F13" s="8">
        <v>3894209.39</v>
      </c>
    </row>
    <row r="14" spans="1:6" x14ac:dyDescent="0.25">
      <c r="A14" s="2" t="s">
        <v>17</v>
      </c>
      <c r="B14" s="4" t="s">
        <v>41</v>
      </c>
      <c r="C14" s="13" t="s">
        <v>42</v>
      </c>
      <c r="D14" s="14" t="s">
        <v>43</v>
      </c>
      <c r="E14" s="7">
        <f>110536648.01+38278.44</f>
        <v>110574926.45</v>
      </c>
      <c r="F14" s="8">
        <v>121486811.42</v>
      </c>
    </row>
    <row r="15" spans="1:6" x14ac:dyDescent="0.25">
      <c r="A15" s="2" t="s">
        <v>13</v>
      </c>
      <c r="B15" s="4" t="s">
        <v>44</v>
      </c>
      <c r="C15" s="11" t="s">
        <v>45</v>
      </c>
      <c r="D15" s="12" t="s">
        <v>46</v>
      </c>
      <c r="E15" s="7">
        <f>E16</f>
        <v>225000000</v>
      </c>
      <c r="F15" s="8">
        <v>170000000</v>
      </c>
    </row>
    <row r="16" spans="1:6" x14ac:dyDescent="0.25">
      <c r="A16" s="2" t="s">
        <v>17</v>
      </c>
      <c r="B16" s="4" t="s">
        <v>47</v>
      </c>
      <c r="C16" s="13" t="s">
        <v>48</v>
      </c>
      <c r="D16" s="14" t="s">
        <v>49</v>
      </c>
      <c r="E16" s="7">
        <v>225000000</v>
      </c>
      <c r="F16" s="8">
        <v>170000000</v>
      </c>
    </row>
    <row r="17" spans="1:6" x14ac:dyDescent="0.25">
      <c r="A17" s="2" t="s">
        <v>13</v>
      </c>
      <c r="B17" s="4" t="s">
        <v>50</v>
      </c>
      <c r="C17" s="11" t="s">
        <v>51</v>
      </c>
      <c r="D17" s="12" t="s">
        <v>52</v>
      </c>
      <c r="E17" s="7">
        <f>SUM(E18:E21)</f>
        <v>54878957.460000016</v>
      </c>
      <c r="F17" s="8">
        <v>57731256.380000003</v>
      </c>
    </row>
    <row r="18" spans="1:6" x14ac:dyDescent="0.25">
      <c r="A18" s="2" t="s">
        <v>17</v>
      </c>
      <c r="B18" s="4" t="s">
        <v>53</v>
      </c>
      <c r="C18" s="13" t="s">
        <v>54</v>
      </c>
      <c r="D18" s="14" t="s">
        <v>55</v>
      </c>
      <c r="E18" s="7">
        <f>165327580.12-157086807.38</f>
        <v>8240772.7400000095</v>
      </c>
      <c r="F18" s="8">
        <v>10957313.619999999</v>
      </c>
    </row>
    <row r="19" spans="1:6" x14ac:dyDescent="0.25">
      <c r="A19" s="2" t="s">
        <v>17</v>
      </c>
      <c r="B19" s="4" t="s">
        <v>56</v>
      </c>
      <c r="C19" s="13" t="s">
        <v>57</v>
      </c>
      <c r="D19" s="14" t="s">
        <v>58</v>
      </c>
      <c r="E19" s="7">
        <v>553752.71</v>
      </c>
      <c r="F19" s="8">
        <v>574714.86</v>
      </c>
    </row>
    <row r="20" spans="1:6" x14ac:dyDescent="0.25">
      <c r="A20" s="2" t="s">
        <v>17</v>
      </c>
      <c r="B20" s="4" t="s">
        <v>59</v>
      </c>
      <c r="C20" s="13" t="s">
        <v>60</v>
      </c>
      <c r="D20" s="14" t="s">
        <v>61</v>
      </c>
      <c r="E20" s="7">
        <v>2345054.9300000002</v>
      </c>
      <c r="F20" s="8">
        <v>2117861.85</v>
      </c>
    </row>
    <row r="21" spans="1:6" x14ac:dyDescent="0.25">
      <c r="A21" s="2" t="s">
        <v>17</v>
      </c>
      <c r="B21" s="4" t="s">
        <v>62</v>
      </c>
      <c r="C21" s="13" t="s">
        <v>63</v>
      </c>
      <c r="D21" s="14" t="s">
        <v>64</v>
      </c>
      <c r="E21" s="7">
        <f>12955607.95+19588781.59+401395.12-255303.08+11886271.27+130859.38-626246.18-341988.97</f>
        <v>43739377.080000006</v>
      </c>
      <c r="F21" s="8">
        <v>44081366.049999997</v>
      </c>
    </row>
    <row r="22" spans="1:6" x14ac:dyDescent="0.25">
      <c r="A22" s="2" t="s">
        <v>13</v>
      </c>
      <c r="B22" s="4" t="s">
        <v>65</v>
      </c>
      <c r="C22" s="11" t="s">
        <v>66</v>
      </c>
      <c r="D22" s="12" t="s">
        <v>67</v>
      </c>
      <c r="E22" s="7">
        <f>SUM(E23:E25)</f>
        <v>1505396622.5899999</v>
      </c>
      <c r="F22" s="8">
        <v>1434605482.1199999</v>
      </c>
    </row>
    <row r="23" spans="1:6" x14ac:dyDescent="0.25">
      <c r="A23" s="2" t="s">
        <v>17</v>
      </c>
      <c r="B23" s="4" t="s">
        <v>68</v>
      </c>
      <c r="C23" s="13" t="s">
        <v>69</v>
      </c>
      <c r="D23" s="14" t="s">
        <v>70</v>
      </c>
      <c r="E23" s="7">
        <v>894486.77</v>
      </c>
      <c r="F23" s="8">
        <v>888486.77</v>
      </c>
    </row>
    <row r="24" spans="1:6" x14ac:dyDescent="0.25">
      <c r="A24" s="2" t="s">
        <v>17</v>
      </c>
      <c r="B24" s="4" t="s">
        <v>71</v>
      </c>
      <c r="C24" s="13" t="s">
        <v>72</v>
      </c>
      <c r="D24" s="14" t="s">
        <v>73</v>
      </c>
      <c r="E24" s="7">
        <v>1496703715.49</v>
      </c>
      <c r="F24" s="8">
        <v>1422474514.8900001</v>
      </c>
    </row>
    <row r="25" spans="1:6" x14ac:dyDescent="0.25">
      <c r="A25" s="2" t="s">
        <v>17</v>
      </c>
      <c r="B25" s="4" t="s">
        <v>74</v>
      </c>
      <c r="C25" s="13" t="s">
        <v>75</v>
      </c>
      <c r="D25" s="14" t="s">
        <v>76</v>
      </c>
      <c r="E25" s="7">
        <v>7798420.3300000001</v>
      </c>
      <c r="F25" s="8">
        <v>11242480.460000001</v>
      </c>
    </row>
    <row r="26" spans="1:6" x14ac:dyDescent="0.25">
      <c r="A26" s="2" t="s">
        <v>9</v>
      </c>
      <c r="B26" s="4" t="s">
        <v>77</v>
      </c>
      <c r="C26" s="9" t="s">
        <v>78</v>
      </c>
      <c r="D26" s="10" t="s">
        <v>79</v>
      </c>
      <c r="E26" s="7">
        <f>E27+E32+E34+E36+E38</f>
        <v>265076781.89000002</v>
      </c>
      <c r="F26" s="8">
        <v>450297792.20999998</v>
      </c>
    </row>
    <row r="27" spans="1:6" x14ac:dyDescent="0.25">
      <c r="A27" s="2" t="s">
        <v>13</v>
      </c>
      <c r="B27" s="4" t="s">
        <v>80</v>
      </c>
      <c r="C27" s="11" t="s">
        <v>81</v>
      </c>
      <c r="D27" s="12" t="s">
        <v>82</v>
      </c>
      <c r="E27" s="7">
        <f>SUM(E28:E31)</f>
        <v>56043709.460000001</v>
      </c>
      <c r="F27" s="8">
        <v>124967286.68000001</v>
      </c>
    </row>
    <row r="28" spans="1:6" x14ac:dyDescent="0.25">
      <c r="A28" s="2" t="s">
        <v>17</v>
      </c>
      <c r="B28" s="4" t="s">
        <v>83</v>
      </c>
      <c r="C28" s="13" t="s">
        <v>84</v>
      </c>
      <c r="D28" s="14" t="s">
        <v>85</v>
      </c>
      <c r="E28" s="7">
        <v>48187149.049999997</v>
      </c>
      <c r="F28" s="8">
        <v>382056.94</v>
      </c>
    </row>
    <row r="29" spans="1:6" x14ac:dyDescent="0.25">
      <c r="A29" s="2" t="s">
        <v>17</v>
      </c>
      <c r="B29" s="4" t="s">
        <v>86</v>
      </c>
      <c r="C29" s="13" t="s">
        <v>87</v>
      </c>
      <c r="D29" s="14" t="s">
        <v>88</v>
      </c>
      <c r="E29" s="7">
        <f>730912.9-652820.07+135577.1</f>
        <v>213669.93000000008</v>
      </c>
      <c r="F29" s="8">
        <v>3276421.23</v>
      </c>
    </row>
    <row r="30" spans="1:6" x14ac:dyDescent="0.25">
      <c r="A30" s="2" t="s">
        <v>17</v>
      </c>
      <c r="B30" s="4" t="s">
        <v>89</v>
      </c>
      <c r="C30" s="13" t="s">
        <v>90</v>
      </c>
      <c r="D30" s="14" t="s">
        <v>91</v>
      </c>
      <c r="E30" s="7">
        <f>4375401.38-89.51+26785.4-25000-65189.85-72288.11+2392389.57</f>
        <v>6632008.8800000008</v>
      </c>
      <c r="F30" s="8">
        <v>117896589.12</v>
      </c>
    </row>
    <row r="31" spans="1:6" x14ac:dyDescent="0.25">
      <c r="A31" s="2" t="s">
        <v>17</v>
      </c>
      <c r="B31" s="4" t="s">
        <v>92</v>
      </c>
      <c r="C31" s="13" t="s">
        <v>93</v>
      </c>
      <c r="D31" s="14" t="s">
        <v>94</v>
      </c>
      <c r="E31" s="7">
        <v>1010881.6</v>
      </c>
      <c r="F31" s="8">
        <v>3412219.39</v>
      </c>
    </row>
    <row r="32" spans="1:6" x14ac:dyDescent="0.25">
      <c r="A32" s="2" t="s">
        <v>13</v>
      </c>
      <c r="B32" s="4" t="s">
        <v>95</v>
      </c>
      <c r="C32" s="11" t="s">
        <v>96</v>
      </c>
      <c r="D32" s="12" t="s">
        <v>97</v>
      </c>
      <c r="E32" s="7">
        <f>SUM(E33:E33)</f>
        <v>1775845.73</v>
      </c>
      <c r="F32" s="8">
        <v>1680396.71</v>
      </c>
    </row>
    <row r="33" spans="1:6" x14ac:dyDescent="0.25">
      <c r="A33" s="2" t="s">
        <v>17</v>
      </c>
      <c r="B33" s="4" t="s">
        <v>98</v>
      </c>
      <c r="C33" s="13" t="s">
        <v>96</v>
      </c>
      <c r="D33" s="14" t="s">
        <v>99</v>
      </c>
      <c r="E33" s="7">
        <v>1775845.73</v>
      </c>
      <c r="F33" s="8">
        <v>1680396.71</v>
      </c>
    </row>
    <row r="34" spans="1:6" x14ac:dyDescent="0.25">
      <c r="A34" s="2" t="s">
        <v>13</v>
      </c>
      <c r="B34" s="4" t="s">
        <v>100</v>
      </c>
      <c r="C34" s="11" t="s">
        <v>101</v>
      </c>
      <c r="D34" s="12" t="s">
        <v>102</v>
      </c>
      <c r="E34" s="7">
        <f>SUM(E35:E35)</f>
        <v>179922917.49000001</v>
      </c>
      <c r="F34" s="8">
        <v>304062853.95999998</v>
      </c>
    </row>
    <row r="35" spans="1:6" x14ac:dyDescent="0.25">
      <c r="A35" s="2" t="s">
        <v>17</v>
      </c>
      <c r="B35" s="4" t="s">
        <v>103</v>
      </c>
      <c r="C35" s="13" t="s">
        <v>104</v>
      </c>
      <c r="D35" s="14" t="s">
        <v>105</v>
      </c>
      <c r="E35" s="7">
        <f>67232845.54+112690071.95</f>
        <v>179922917.49000001</v>
      </c>
      <c r="F35" s="8">
        <v>304062853.95999998</v>
      </c>
    </row>
    <row r="36" spans="1:6" x14ac:dyDescent="0.25">
      <c r="A36" s="2" t="s">
        <v>13</v>
      </c>
      <c r="B36" s="4" t="s">
        <v>106</v>
      </c>
      <c r="C36" s="11" t="s">
        <v>107</v>
      </c>
      <c r="D36" s="12" t="s">
        <v>108</v>
      </c>
      <c r="E36" s="7">
        <f>SUM(E37)</f>
        <v>0</v>
      </c>
      <c r="F36" s="8">
        <v>120</v>
      </c>
    </row>
    <row r="37" spans="1:6" x14ac:dyDescent="0.25">
      <c r="A37" s="2" t="s">
        <v>17</v>
      </c>
      <c r="B37" s="4" t="s">
        <v>109</v>
      </c>
      <c r="C37" s="13" t="s">
        <v>107</v>
      </c>
      <c r="D37" s="14" t="s">
        <v>110</v>
      </c>
      <c r="E37" s="7">
        <v>0</v>
      </c>
      <c r="F37" s="8">
        <v>120</v>
      </c>
    </row>
    <row r="38" spans="1:6" x14ac:dyDescent="0.25">
      <c r="A38" s="2" t="s">
        <v>13</v>
      </c>
      <c r="B38" s="4" t="s">
        <v>111</v>
      </c>
      <c r="C38" s="11" t="s">
        <v>112</v>
      </c>
      <c r="D38" s="12" t="s">
        <v>113</v>
      </c>
      <c r="E38" s="7">
        <f>SUM(E39)</f>
        <v>27334309.209999997</v>
      </c>
      <c r="F38" s="8">
        <v>19587134.859999999</v>
      </c>
    </row>
    <row r="39" spans="1:6" x14ac:dyDescent="0.25">
      <c r="A39" s="2" t="s">
        <v>17</v>
      </c>
      <c r="B39" s="4" t="s">
        <v>114</v>
      </c>
      <c r="C39" s="13" t="s">
        <v>112</v>
      </c>
      <c r="D39" s="14" t="s">
        <v>115</v>
      </c>
      <c r="E39" s="7">
        <f>26516035.56+848212.47-29938.82</f>
        <v>27334309.209999997</v>
      </c>
      <c r="F39" s="8">
        <v>19587134.859999999</v>
      </c>
    </row>
    <row r="40" spans="1:6" x14ac:dyDescent="0.25">
      <c r="A40" s="2" t="s">
        <v>116</v>
      </c>
      <c r="B40" s="4" t="s">
        <v>0</v>
      </c>
      <c r="C40" s="15" t="s">
        <v>117</v>
      </c>
      <c r="D40" s="10" t="s">
        <v>0</v>
      </c>
      <c r="E40" s="16">
        <f>E4+E26</f>
        <v>3002119449.7099996</v>
      </c>
      <c r="F40" s="17">
        <f>F4+F26</f>
        <v>3051921484.1799998</v>
      </c>
    </row>
    <row r="41" spans="1:6" x14ac:dyDescent="0.25">
      <c r="A41" s="2" t="s">
        <v>0</v>
      </c>
      <c r="B41" s="4" t="s">
        <v>0</v>
      </c>
      <c r="C41" s="5" t="s">
        <v>118</v>
      </c>
      <c r="D41" s="6" t="s">
        <v>119</v>
      </c>
      <c r="E41" s="7"/>
      <c r="F41" s="8"/>
    </row>
    <row r="42" spans="1:6" x14ac:dyDescent="0.25">
      <c r="A42" s="2" t="s">
        <v>9</v>
      </c>
      <c r="B42" s="4" t="s">
        <v>120</v>
      </c>
      <c r="C42" s="9" t="s">
        <v>121</v>
      </c>
      <c r="D42" s="10" t="s">
        <v>122</v>
      </c>
      <c r="E42" s="7">
        <v>1355997065.0999999</v>
      </c>
      <c r="F42" s="8">
        <v>1350688634.49</v>
      </c>
    </row>
    <row r="43" spans="1:6" x14ac:dyDescent="0.25">
      <c r="A43" s="2" t="s">
        <v>13</v>
      </c>
      <c r="B43" s="4" t="s">
        <v>123</v>
      </c>
      <c r="C43" s="11" t="s">
        <v>124</v>
      </c>
      <c r="D43" s="12" t="s">
        <v>125</v>
      </c>
      <c r="E43" s="7">
        <v>1355997065.0999999</v>
      </c>
      <c r="F43" s="8">
        <v>1355997065.0999999</v>
      </c>
    </row>
    <row r="44" spans="1:6" x14ac:dyDescent="0.25">
      <c r="A44" s="2" t="s">
        <v>17</v>
      </c>
      <c r="B44" s="4" t="s">
        <v>126</v>
      </c>
      <c r="C44" s="13" t="s">
        <v>124</v>
      </c>
      <c r="D44" s="14" t="s">
        <v>127</v>
      </c>
      <c r="E44" s="7">
        <v>1355997065.0999999</v>
      </c>
      <c r="F44" s="8">
        <v>1355997065.0999999</v>
      </c>
    </row>
    <row r="45" spans="1:6" x14ac:dyDescent="0.25">
      <c r="A45" s="2" t="s">
        <v>13</v>
      </c>
      <c r="B45" s="4" t="s">
        <v>128</v>
      </c>
      <c r="C45" s="11" t="s">
        <v>129</v>
      </c>
      <c r="D45" s="12" t="s">
        <v>130</v>
      </c>
      <c r="E45" s="7">
        <v>0</v>
      </c>
      <c r="F45" s="8">
        <v>-8076370.1699999999</v>
      </c>
    </row>
    <row r="46" spans="1:6" x14ac:dyDescent="0.25">
      <c r="A46" s="2" t="s">
        <v>17</v>
      </c>
      <c r="B46" s="4" t="s">
        <v>131</v>
      </c>
      <c r="C46" s="13" t="s">
        <v>129</v>
      </c>
      <c r="D46" s="14" t="s">
        <v>132</v>
      </c>
      <c r="E46" s="7">
        <v>0</v>
      </c>
      <c r="F46" s="8">
        <v>-8076370.1699999999</v>
      </c>
    </row>
    <row r="47" spans="1:6" x14ac:dyDescent="0.25">
      <c r="A47" s="2" t="s">
        <v>13</v>
      </c>
      <c r="B47" s="4" t="s">
        <v>133</v>
      </c>
      <c r="C47" s="11" t="s">
        <v>134</v>
      </c>
      <c r="D47" s="12" t="s">
        <v>135</v>
      </c>
      <c r="E47" s="7">
        <v>0</v>
      </c>
      <c r="F47" s="8">
        <v>2767939.56</v>
      </c>
    </row>
    <row r="48" spans="1:6" x14ac:dyDescent="0.25">
      <c r="A48" s="2" t="s">
        <v>17</v>
      </c>
      <c r="B48" s="4" t="s">
        <v>136</v>
      </c>
      <c r="C48" s="13" t="s">
        <v>134</v>
      </c>
      <c r="D48" s="14" t="s">
        <v>137</v>
      </c>
      <c r="E48" s="7">
        <v>0</v>
      </c>
      <c r="F48" s="8">
        <v>2767939.56</v>
      </c>
    </row>
    <row r="49" spans="1:6" x14ac:dyDescent="0.25">
      <c r="A49" s="2" t="s">
        <v>9</v>
      </c>
      <c r="B49" s="4" t="s">
        <v>138</v>
      </c>
      <c r="C49" s="9" t="s">
        <v>139</v>
      </c>
      <c r="D49" s="10" t="s">
        <v>140</v>
      </c>
      <c r="E49" s="7">
        <v>37182500</v>
      </c>
      <c r="F49" s="8">
        <v>37219000</v>
      </c>
    </row>
    <row r="50" spans="1:6" x14ac:dyDescent="0.25">
      <c r="A50" s="2" t="s">
        <v>13</v>
      </c>
      <c r="B50" s="4" t="s">
        <v>141</v>
      </c>
      <c r="C50" s="11" t="s">
        <v>142</v>
      </c>
      <c r="D50" s="12" t="s">
        <v>143</v>
      </c>
      <c r="E50" s="7">
        <v>37182500</v>
      </c>
      <c r="F50" s="8">
        <v>37219000</v>
      </c>
    </row>
    <row r="51" spans="1:6" x14ac:dyDescent="0.25">
      <c r="A51" s="2" t="s">
        <v>17</v>
      </c>
      <c r="B51" s="4" t="s">
        <v>144</v>
      </c>
      <c r="C51" s="13" t="s">
        <v>145</v>
      </c>
      <c r="D51" s="14" t="s">
        <v>146</v>
      </c>
      <c r="E51" s="7">
        <v>37182500</v>
      </c>
      <c r="F51" s="8">
        <v>37219000</v>
      </c>
    </row>
    <row r="52" spans="1:6" x14ac:dyDescent="0.25">
      <c r="A52" s="2" t="s">
        <v>9</v>
      </c>
      <c r="B52" s="4" t="s">
        <v>147</v>
      </c>
      <c r="C52" s="9" t="s">
        <v>148</v>
      </c>
      <c r="D52" s="10" t="s">
        <v>149</v>
      </c>
      <c r="E52" s="7">
        <v>1125473999.8</v>
      </c>
      <c r="F52" s="8">
        <v>1215051420.3099999</v>
      </c>
    </row>
    <row r="53" spans="1:6" x14ac:dyDescent="0.25">
      <c r="A53" s="2" t="s">
        <v>13</v>
      </c>
      <c r="B53" s="4" t="s">
        <v>150</v>
      </c>
      <c r="C53" s="11" t="s">
        <v>151</v>
      </c>
      <c r="D53" s="12" t="s">
        <v>152</v>
      </c>
      <c r="E53" s="7">
        <v>702698361.59000003</v>
      </c>
      <c r="F53" s="8">
        <v>776699058.99000001</v>
      </c>
    </row>
    <row r="54" spans="1:6" x14ac:dyDescent="0.25">
      <c r="A54" s="2" t="s">
        <v>17</v>
      </c>
      <c r="B54" s="4" t="s">
        <v>153</v>
      </c>
      <c r="C54" s="13" t="s">
        <v>154</v>
      </c>
      <c r="D54" s="14" t="s">
        <v>155</v>
      </c>
      <c r="E54" s="7">
        <v>702698361.59000003</v>
      </c>
      <c r="F54" s="8">
        <v>776699058.99000001</v>
      </c>
    </row>
    <row r="55" spans="1:6" x14ac:dyDescent="0.25">
      <c r="A55" s="2" t="s">
        <v>13</v>
      </c>
      <c r="B55" s="4" t="s">
        <v>156</v>
      </c>
      <c r="C55" s="11" t="s">
        <v>157</v>
      </c>
      <c r="D55" s="12" t="s">
        <v>158</v>
      </c>
      <c r="E55" s="7">
        <v>215121648.25</v>
      </c>
      <c r="F55" s="8">
        <v>223399245.83000001</v>
      </c>
    </row>
    <row r="56" spans="1:6" x14ac:dyDescent="0.25">
      <c r="A56" s="2" t="s">
        <v>17</v>
      </c>
      <c r="B56" s="4" t="s">
        <v>159</v>
      </c>
      <c r="C56" s="13" t="s">
        <v>160</v>
      </c>
      <c r="D56" s="14" t="s">
        <v>161</v>
      </c>
      <c r="E56" s="7">
        <v>24870.61</v>
      </c>
      <c r="F56" s="8">
        <v>0</v>
      </c>
    </row>
    <row r="57" spans="1:6" x14ac:dyDescent="0.25">
      <c r="A57" s="2" t="s">
        <v>17</v>
      </c>
      <c r="B57" s="4" t="s">
        <v>162</v>
      </c>
      <c r="C57" s="13" t="s">
        <v>163</v>
      </c>
      <c r="D57" s="14" t="s">
        <v>164</v>
      </c>
      <c r="E57" s="7">
        <v>215096777.63999999</v>
      </c>
      <c r="F57" s="8">
        <v>223399245.83000001</v>
      </c>
    </row>
    <row r="58" spans="1:6" x14ac:dyDescent="0.25">
      <c r="A58" s="2" t="s">
        <v>13</v>
      </c>
      <c r="B58" s="4" t="s">
        <v>165</v>
      </c>
      <c r="C58" s="11" t="s">
        <v>166</v>
      </c>
      <c r="D58" s="12" t="s">
        <v>167</v>
      </c>
      <c r="E58" s="7">
        <v>207653989.96000001</v>
      </c>
      <c r="F58" s="8">
        <v>214953115.49000001</v>
      </c>
    </row>
    <row r="59" spans="1:6" x14ac:dyDescent="0.25">
      <c r="A59" s="2" t="s">
        <v>17</v>
      </c>
      <c r="B59" s="4" t="s">
        <v>168</v>
      </c>
      <c r="C59" s="13" t="s">
        <v>169</v>
      </c>
      <c r="D59" s="14" t="s">
        <v>170</v>
      </c>
      <c r="E59" s="7">
        <v>67098783.909999996</v>
      </c>
      <c r="F59" s="8">
        <v>67668551.170000002</v>
      </c>
    </row>
    <row r="60" spans="1:6" x14ac:dyDescent="0.25">
      <c r="A60" s="2" t="s">
        <v>17</v>
      </c>
      <c r="B60" s="4" t="s">
        <v>171</v>
      </c>
      <c r="C60" s="13" t="s">
        <v>172</v>
      </c>
      <c r="D60" s="14" t="s">
        <v>173</v>
      </c>
      <c r="E60" s="7">
        <v>41656877.369999997</v>
      </c>
      <c r="F60" s="8">
        <v>41747418.689999998</v>
      </c>
    </row>
    <row r="61" spans="1:6" x14ac:dyDescent="0.25">
      <c r="A61" s="2" t="s">
        <v>17</v>
      </c>
      <c r="B61" s="4" t="s">
        <v>174</v>
      </c>
      <c r="C61" s="13" t="s">
        <v>175</v>
      </c>
      <c r="D61" s="14" t="s">
        <v>176</v>
      </c>
      <c r="E61" s="7">
        <v>194250</v>
      </c>
      <c r="F61" s="8">
        <v>720000</v>
      </c>
    </row>
    <row r="62" spans="1:6" x14ac:dyDescent="0.25">
      <c r="A62" s="2" t="s">
        <v>17</v>
      </c>
      <c r="B62" s="4" t="s">
        <v>177</v>
      </c>
      <c r="C62" s="13" t="s">
        <v>178</v>
      </c>
      <c r="D62" s="14" t="s">
        <v>179</v>
      </c>
      <c r="E62" s="7">
        <v>98704078.680000007</v>
      </c>
      <c r="F62" s="8">
        <v>104817145.63</v>
      </c>
    </row>
    <row r="63" spans="1:6" x14ac:dyDescent="0.25">
      <c r="A63" s="2" t="s">
        <v>9</v>
      </c>
      <c r="B63" s="4" t="s">
        <v>180</v>
      </c>
      <c r="C63" s="9" t="s">
        <v>181</v>
      </c>
      <c r="D63" s="10" t="s">
        <v>182</v>
      </c>
      <c r="E63" s="7">
        <v>483465884.81</v>
      </c>
      <c r="F63" s="8">
        <v>448962429.38</v>
      </c>
    </row>
    <row r="64" spans="1:6" x14ac:dyDescent="0.25">
      <c r="A64" s="2" t="s">
        <v>13</v>
      </c>
      <c r="B64" s="4" t="s">
        <v>183</v>
      </c>
      <c r="C64" s="11" t="s">
        <v>184</v>
      </c>
      <c r="D64" s="12" t="s">
        <v>185</v>
      </c>
      <c r="E64" s="7">
        <v>118785257.97</v>
      </c>
      <c r="F64" s="8">
        <v>91979302.599999994</v>
      </c>
    </row>
    <row r="65" spans="1:6" x14ac:dyDescent="0.25">
      <c r="A65" s="2" t="s">
        <v>17</v>
      </c>
      <c r="B65" s="4" t="s">
        <v>186</v>
      </c>
      <c r="C65" s="13" t="s">
        <v>187</v>
      </c>
      <c r="D65" s="14" t="s">
        <v>188</v>
      </c>
      <c r="E65" s="7">
        <v>118785257.97</v>
      </c>
      <c r="F65" s="8">
        <v>91979302.599999994</v>
      </c>
    </row>
    <row r="66" spans="1:6" x14ac:dyDescent="0.25">
      <c r="A66" s="2" t="s">
        <v>13</v>
      </c>
      <c r="B66" s="4" t="s">
        <v>189</v>
      </c>
      <c r="C66" s="11" t="s">
        <v>190</v>
      </c>
      <c r="D66" s="12" t="s">
        <v>191</v>
      </c>
      <c r="E66" s="7">
        <v>256772261.66000003</v>
      </c>
      <c r="F66" s="8">
        <v>263555118.36000001</v>
      </c>
    </row>
    <row r="67" spans="1:6" x14ac:dyDescent="0.25">
      <c r="A67" s="2" t="s">
        <v>17</v>
      </c>
      <c r="B67" s="4" t="s">
        <v>192</v>
      </c>
      <c r="C67" s="13" t="s">
        <v>193</v>
      </c>
      <c r="D67" s="14" t="s">
        <v>194</v>
      </c>
      <c r="E67" s="7">
        <v>17056730.27</v>
      </c>
      <c r="F67" s="8">
        <v>51436041.630000003</v>
      </c>
    </row>
    <row r="68" spans="1:6" x14ac:dyDescent="0.25">
      <c r="A68" s="2" t="s">
        <v>0</v>
      </c>
      <c r="B68" s="4" t="s">
        <v>0</v>
      </c>
      <c r="C68" s="13" t="s">
        <v>195</v>
      </c>
      <c r="D68" s="14" t="s">
        <v>196</v>
      </c>
      <c r="E68" s="7">
        <v>0</v>
      </c>
      <c r="F68" s="8">
        <v>2216.9499999999998</v>
      </c>
    </row>
    <row r="69" spans="1:6" x14ac:dyDescent="0.25">
      <c r="A69" s="2" t="s">
        <v>17</v>
      </c>
      <c r="B69" s="4" t="s">
        <v>197</v>
      </c>
      <c r="C69" s="13" t="s">
        <v>198</v>
      </c>
      <c r="D69" s="14" t="s">
        <v>199</v>
      </c>
      <c r="E69" s="7">
        <v>92124029.599999994</v>
      </c>
      <c r="F69" s="8">
        <v>59891300.549999997</v>
      </c>
    </row>
    <row r="70" spans="1:6" x14ac:dyDescent="0.25">
      <c r="A70" s="2" t="s">
        <v>17</v>
      </c>
      <c r="B70" s="4" t="s">
        <v>200</v>
      </c>
      <c r="C70" s="13" t="s">
        <v>201</v>
      </c>
      <c r="D70" s="14" t="s">
        <v>202</v>
      </c>
      <c r="E70" s="7">
        <v>147591501.79000002</v>
      </c>
      <c r="F70" s="8">
        <v>152225559.22999999</v>
      </c>
    </row>
    <row r="71" spans="1:6" x14ac:dyDescent="0.25">
      <c r="A71" s="2" t="s">
        <v>13</v>
      </c>
      <c r="B71" s="4" t="s">
        <v>203</v>
      </c>
      <c r="C71" s="11" t="s">
        <v>204</v>
      </c>
      <c r="D71" s="12" t="s">
        <v>205</v>
      </c>
      <c r="E71" s="7">
        <v>40059959.95000001</v>
      </c>
      <c r="F71" s="8">
        <v>16526904.77</v>
      </c>
    </row>
    <row r="72" spans="1:6" x14ac:dyDescent="0.25">
      <c r="A72" s="2" t="s">
        <v>17</v>
      </c>
      <c r="B72" s="4" t="s">
        <v>206</v>
      </c>
      <c r="C72" s="13" t="s">
        <v>207</v>
      </c>
      <c r="D72" s="14" t="s">
        <v>208</v>
      </c>
      <c r="E72" s="7">
        <v>24997938.050000001</v>
      </c>
      <c r="F72" s="8">
        <v>647688.56000000006</v>
      </c>
    </row>
    <row r="73" spans="1:6" x14ac:dyDescent="0.25">
      <c r="A73" s="2" t="s">
        <v>17</v>
      </c>
      <c r="B73" s="4" t="s">
        <v>209</v>
      </c>
      <c r="C73" s="13" t="s">
        <v>210</v>
      </c>
      <c r="D73" s="14" t="s">
        <v>211</v>
      </c>
      <c r="E73" s="7">
        <v>169284.67</v>
      </c>
      <c r="F73" s="8">
        <v>0</v>
      </c>
    </row>
    <row r="74" spans="1:6" x14ac:dyDescent="0.25">
      <c r="A74" s="2" t="s">
        <v>17</v>
      </c>
      <c r="B74" s="4" t="s">
        <v>212</v>
      </c>
      <c r="C74" s="13" t="s">
        <v>213</v>
      </c>
      <c r="D74" s="14" t="s">
        <v>214</v>
      </c>
      <c r="E74" s="7">
        <v>14320319.210000001</v>
      </c>
      <c r="F74" s="8">
        <v>14694123.18</v>
      </c>
    </row>
    <row r="75" spans="1:6" x14ac:dyDescent="0.25">
      <c r="A75" s="2" t="s">
        <v>17</v>
      </c>
      <c r="B75" s="4" t="s">
        <v>215</v>
      </c>
      <c r="C75" s="13" t="s">
        <v>216</v>
      </c>
      <c r="D75" s="14" t="s">
        <v>217</v>
      </c>
      <c r="E75" s="7">
        <v>572418.02</v>
      </c>
      <c r="F75" s="8">
        <v>1185093.03</v>
      </c>
    </row>
    <row r="76" spans="1:6" x14ac:dyDescent="0.25">
      <c r="A76" s="2" t="s">
        <v>13</v>
      </c>
      <c r="B76" s="4" t="s">
        <v>218</v>
      </c>
      <c r="C76" s="11" t="s">
        <v>219</v>
      </c>
      <c r="D76" s="12" t="s">
        <v>220</v>
      </c>
      <c r="E76" s="7">
        <v>67848405.230000004</v>
      </c>
      <c r="F76" s="8">
        <v>76901103.650000006</v>
      </c>
    </row>
    <row r="77" spans="1:6" x14ac:dyDescent="0.25">
      <c r="A77" s="2" t="s">
        <v>17</v>
      </c>
      <c r="B77" s="4" t="s">
        <v>221</v>
      </c>
      <c r="C77" s="13" t="s">
        <v>219</v>
      </c>
      <c r="D77" s="14" t="s">
        <v>222</v>
      </c>
      <c r="E77" s="7">
        <v>67848405.230000004</v>
      </c>
      <c r="F77" s="8">
        <v>76901103.650000006</v>
      </c>
    </row>
    <row r="78" spans="1:6" x14ac:dyDescent="0.25">
      <c r="A78" s="2" t="s">
        <v>116</v>
      </c>
      <c r="B78" s="2" t="s">
        <v>0</v>
      </c>
      <c r="C78" s="18" t="s">
        <v>223</v>
      </c>
      <c r="D78" s="10" t="s">
        <v>0</v>
      </c>
      <c r="E78" s="17">
        <v>3002119449.7099996</v>
      </c>
      <c r="F78" s="17">
        <v>3051921484.1800003</v>
      </c>
    </row>
  </sheetData>
  <sheetProtection password="CBC8" sheet="1" objects="1" scenarios="1" formatCells="0" formatColumns="0" formatRows="0" sort="0" autoFilter="0"/>
  <pageMargins left="0.7" right="0.7" top="0.75" bottom="0.75" header="0.3" footer="0.3"/>
  <customProperties>
    <customPr name="_pios_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2021-12-16T15:26:25Z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</Properties>
</file>